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23655" windowHeight="9555" tabRatio="793" activeTab="1"/>
  </bookViews>
  <sheets>
    <sheet name="TC" sheetId="2" r:id="rId1"/>
    <sheet name="janv" sheetId="6" r:id="rId2"/>
  </sheets>
  <definedNames>
    <definedName name="_xlnm._FilterDatabase" localSheetId="1" hidden="1">janv!#REF!</definedName>
    <definedName name="liste">TC!$B$5:$B$63</definedName>
  </definedNames>
  <calcPr calcId="125725"/>
</workbook>
</file>

<file path=xl/calcChain.xml><?xml version="1.0" encoding="utf-8"?>
<calcChain xmlns="http://schemas.openxmlformats.org/spreadsheetml/2006/main">
  <c r="V7" i="6"/>
  <c r="B13"/>
  <c r="B19" s="1"/>
  <c r="B25" s="1"/>
  <c r="B31" s="1"/>
  <c r="B37" s="1"/>
  <c r="B43" s="1"/>
  <c r="B49" s="1"/>
  <c r="B55" s="1"/>
  <c r="B61" s="1"/>
  <c r="B67" s="1"/>
  <c r="B73" s="1"/>
  <c r="B79" s="1"/>
  <c r="B85" s="1"/>
  <c r="B91" s="1"/>
  <c r="B97" s="1"/>
  <c r="B103" s="1"/>
  <c r="B109" s="1"/>
  <c r="B115" s="1"/>
  <c r="B121" s="1"/>
  <c r="B127" s="1"/>
  <c r="B133" s="1"/>
  <c r="B139" s="1"/>
  <c r="B145" s="1"/>
  <c r="B151" s="1"/>
  <c r="B157" s="1"/>
  <c r="B163" s="1"/>
  <c r="C55" i="2" l="1"/>
  <c r="C25" l="1"/>
  <c r="C6" l="1"/>
  <c r="C62"/>
  <c r="C59"/>
  <c r="C60"/>
  <c r="C61"/>
  <c r="C57"/>
  <c r="AG166" i="6" l="1"/>
  <c r="AG163"/>
  <c r="AG160"/>
  <c r="AG157"/>
  <c r="AG154"/>
  <c r="AG151"/>
  <c r="AG148"/>
  <c r="AG145"/>
  <c r="AG142"/>
  <c r="AG139"/>
  <c r="AG136"/>
  <c r="AG133"/>
  <c r="AG130"/>
  <c r="AG127"/>
  <c r="AG124"/>
  <c r="AG121"/>
  <c r="AG118"/>
  <c r="AG115"/>
  <c r="AG112"/>
  <c r="AG109"/>
  <c r="AG106"/>
  <c r="AG103"/>
  <c r="AG100"/>
  <c r="AG97"/>
  <c r="AG94"/>
  <c r="AG91"/>
  <c r="AG88"/>
  <c r="AG85"/>
  <c r="AG82"/>
  <c r="AG79"/>
  <c r="AG76"/>
  <c r="AG73"/>
  <c r="AG70"/>
  <c r="AG67"/>
  <c r="AG64"/>
  <c r="AG61"/>
  <c r="AG58"/>
  <c r="AG55"/>
  <c r="AG52"/>
  <c r="AG49"/>
  <c r="AG46"/>
  <c r="AG43"/>
  <c r="AG40"/>
  <c r="AG37"/>
  <c r="AG34"/>
  <c r="AG31"/>
  <c r="AG28"/>
  <c r="AG25"/>
  <c r="AG22"/>
  <c r="AG19"/>
  <c r="AG16"/>
  <c r="AG13"/>
  <c r="AG10"/>
  <c r="AG7"/>
  <c r="AG170" l="1"/>
  <c r="C53" i="2" l="1"/>
  <c r="F18" i="6"/>
  <c r="F17"/>
  <c r="F15"/>
  <c r="F14"/>
  <c r="F13"/>
  <c r="F24"/>
  <c r="F23"/>
  <c r="F21"/>
  <c r="F20"/>
  <c r="F19"/>
  <c r="F30"/>
  <c r="F29"/>
  <c r="F27"/>
  <c r="F26"/>
  <c r="F36"/>
  <c r="F35"/>
  <c r="F33"/>
  <c r="F32"/>
  <c r="F42"/>
  <c r="F41"/>
  <c r="F39"/>
  <c r="I13" l="1"/>
  <c r="W13" s="1"/>
  <c r="I19"/>
  <c r="W19" s="1"/>
  <c r="F168"/>
  <c r="F167"/>
  <c r="AH166"/>
  <c r="AF166"/>
  <c r="AE166"/>
  <c r="AD166"/>
  <c r="AC166"/>
  <c r="AB166"/>
  <c r="AA166"/>
  <c r="Z166"/>
  <c r="Y166"/>
  <c r="X166"/>
  <c r="F166"/>
  <c r="F165"/>
  <c r="AH163"/>
  <c r="AF163"/>
  <c r="AE163"/>
  <c r="AD163"/>
  <c r="AC163"/>
  <c r="AB163"/>
  <c r="AA163"/>
  <c r="Z163"/>
  <c r="Y163"/>
  <c r="X163"/>
  <c r="I166" l="1"/>
  <c r="W166" l="1"/>
  <c r="U166"/>
  <c r="V166" s="1"/>
  <c r="C49" i="2"/>
  <c r="C12" l="1"/>
  <c r="F22" i="6" l="1"/>
  <c r="I22" s="1"/>
  <c r="W22" s="1"/>
  <c r="X157" l="1"/>
  <c r="Y157"/>
  <c r="Z157"/>
  <c r="AA157"/>
  <c r="AB157"/>
  <c r="AC157"/>
  <c r="AD157"/>
  <c r="AE157"/>
  <c r="AF157"/>
  <c r="AH157"/>
  <c r="F158"/>
  <c r="F159"/>
  <c r="X160"/>
  <c r="Y160"/>
  <c r="Z160"/>
  <c r="AA160"/>
  <c r="AB160"/>
  <c r="AC160"/>
  <c r="AD160"/>
  <c r="AE160"/>
  <c r="AF160"/>
  <c r="AH160"/>
  <c r="F161"/>
  <c r="F162"/>
  <c r="AF112" l="1"/>
  <c r="C18" i="2" l="1"/>
  <c r="X7" i="6"/>
  <c r="Y7"/>
  <c r="Z7"/>
  <c r="AA7"/>
  <c r="AB7"/>
  <c r="AC7"/>
  <c r="AD7"/>
  <c r="AE7"/>
  <c r="AF7"/>
  <c r="AH7"/>
  <c r="F8"/>
  <c r="F9"/>
  <c r="X10"/>
  <c r="Y10"/>
  <c r="Z10"/>
  <c r="AA10"/>
  <c r="AB10"/>
  <c r="AC10"/>
  <c r="AD10"/>
  <c r="AE10"/>
  <c r="AF10"/>
  <c r="AH10"/>
  <c r="F11"/>
  <c r="F12"/>
  <c r="X13"/>
  <c r="Y13"/>
  <c r="Z13"/>
  <c r="AA13"/>
  <c r="AB13"/>
  <c r="AC13"/>
  <c r="AD13"/>
  <c r="AE13"/>
  <c r="AF13"/>
  <c r="AH13"/>
  <c r="X16"/>
  <c r="Y16"/>
  <c r="Z16"/>
  <c r="AA16"/>
  <c r="AB16"/>
  <c r="AC16"/>
  <c r="AD16"/>
  <c r="AE16"/>
  <c r="AF16"/>
  <c r="AH16"/>
  <c r="X19"/>
  <c r="Y19"/>
  <c r="Z19"/>
  <c r="AA19"/>
  <c r="AB19"/>
  <c r="AC19"/>
  <c r="AD19"/>
  <c r="AE19"/>
  <c r="AF19"/>
  <c r="AH19"/>
  <c r="X22"/>
  <c r="Z22"/>
  <c r="AA22"/>
  <c r="AB22"/>
  <c r="AC22"/>
  <c r="AD22"/>
  <c r="AE22"/>
  <c r="AF22"/>
  <c r="AH22"/>
  <c r="X25"/>
  <c r="Z25"/>
  <c r="AA25"/>
  <c r="AB25"/>
  <c r="AC25"/>
  <c r="AD25"/>
  <c r="AE25"/>
  <c r="AF25"/>
  <c r="AH25"/>
  <c r="X28"/>
  <c r="Z28"/>
  <c r="AA28"/>
  <c r="AB28"/>
  <c r="AC28"/>
  <c r="AD28"/>
  <c r="AE28"/>
  <c r="AF28"/>
  <c r="AH28"/>
  <c r="X31"/>
  <c r="Z31"/>
  <c r="AA31"/>
  <c r="AB31"/>
  <c r="AC31"/>
  <c r="AD31"/>
  <c r="AE31"/>
  <c r="AF31"/>
  <c r="AH31"/>
  <c r="X34"/>
  <c r="Z34"/>
  <c r="AA34"/>
  <c r="AB34"/>
  <c r="AC34"/>
  <c r="AD34"/>
  <c r="AE34"/>
  <c r="AF34"/>
  <c r="X37"/>
  <c r="Y37"/>
  <c r="Z37"/>
  <c r="AA37"/>
  <c r="AB37"/>
  <c r="AC37"/>
  <c r="AD37"/>
  <c r="AE37"/>
  <c r="AF37"/>
  <c r="AH37"/>
  <c r="X40"/>
  <c r="Z40"/>
  <c r="AA40"/>
  <c r="AB40"/>
  <c r="AC40"/>
  <c r="AD40"/>
  <c r="AE40"/>
  <c r="AF40"/>
  <c r="X43"/>
  <c r="Y43"/>
  <c r="Z43"/>
  <c r="AA43"/>
  <c r="AB43"/>
  <c r="AC43"/>
  <c r="AD43"/>
  <c r="AE43"/>
  <c r="AF43"/>
  <c r="AH43"/>
  <c r="F44"/>
  <c r="F45"/>
  <c r="X46"/>
  <c r="Y46"/>
  <c r="Z46"/>
  <c r="AA46"/>
  <c r="AB46"/>
  <c r="AC46"/>
  <c r="AD46"/>
  <c r="AE46"/>
  <c r="AF46"/>
  <c r="AH46"/>
  <c r="F48"/>
  <c r="X49"/>
  <c r="Y49"/>
  <c r="Z49"/>
  <c r="AA49"/>
  <c r="AB49"/>
  <c r="AC49"/>
  <c r="AD49"/>
  <c r="AE49"/>
  <c r="AF49"/>
  <c r="AH49"/>
  <c r="F50"/>
  <c r="F51"/>
  <c r="X52"/>
  <c r="Z52"/>
  <c r="AA52"/>
  <c r="AB52"/>
  <c r="AC52"/>
  <c r="AD52"/>
  <c r="AE52"/>
  <c r="AF52"/>
  <c r="AH52"/>
  <c r="F53"/>
  <c r="F54"/>
  <c r="Y55"/>
  <c r="Z55"/>
  <c r="AA55"/>
  <c r="AB55"/>
  <c r="AD55"/>
  <c r="AE55"/>
  <c r="AF55"/>
  <c r="AH55"/>
  <c r="F57"/>
  <c r="Y58"/>
  <c r="Z58"/>
  <c r="AA58"/>
  <c r="AB58"/>
  <c r="AC58"/>
  <c r="AD58"/>
  <c r="AE58"/>
  <c r="AF58"/>
  <c r="AH58"/>
  <c r="F60"/>
  <c r="Y61"/>
  <c r="Z61"/>
  <c r="AA61"/>
  <c r="AB61"/>
  <c r="AC61"/>
  <c r="AD61"/>
  <c r="AE61"/>
  <c r="AF61"/>
  <c r="AH61"/>
  <c r="F63"/>
  <c r="X64"/>
  <c r="Z64"/>
  <c r="AA64"/>
  <c r="AB64"/>
  <c r="AC64"/>
  <c r="AD64"/>
  <c r="AE64"/>
  <c r="AF64"/>
  <c r="AH64"/>
  <c r="F65"/>
  <c r="F66"/>
  <c r="X67"/>
  <c r="Y67"/>
  <c r="Z67"/>
  <c r="AA67"/>
  <c r="AB67"/>
  <c r="AC67"/>
  <c r="AD67"/>
  <c r="AE67"/>
  <c r="AF67"/>
  <c r="AH67"/>
  <c r="F69"/>
  <c r="X70"/>
  <c r="Y70"/>
  <c r="Z70"/>
  <c r="AA70"/>
  <c r="AB70"/>
  <c r="AC70"/>
  <c r="AD70"/>
  <c r="AE70"/>
  <c r="AF70"/>
  <c r="AH70"/>
  <c r="F72"/>
  <c r="X73"/>
  <c r="Y73"/>
  <c r="Z73"/>
  <c r="AA73"/>
  <c r="AB73"/>
  <c r="AC73"/>
  <c r="AD73"/>
  <c r="AE73"/>
  <c r="AF73"/>
  <c r="AH73"/>
  <c r="F74"/>
  <c r="F75"/>
  <c r="Z76"/>
  <c r="AA76"/>
  <c r="AB76"/>
  <c r="AC76"/>
  <c r="AD76"/>
  <c r="AE76"/>
  <c r="AF76"/>
  <c r="AH76"/>
  <c r="F78"/>
  <c r="X79"/>
  <c r="Y79"/>
  <c r="Z79"/>
  <c r="AA79"/>
  <c r="AB79"/>
  <c r="AC79"/>
  <c r="AD79"/>
  <c r="AE79"/>
  <c r="AF79"/>
  <c r="AH79"/>
  <c r="F80"/>
  <c r="F81"/>
  <c r="Y82"/>
  <c r="Z82"/>
  <c r="AA82"/>
  <c r="AB82"/>
  <c r="AC82"/>
  <c r="AD82"/>
  <c r="AE82"/>
  <c r="AF82"/>
  <c r="AH82"/>
  <c r="F84"/>
  <c r="X85"/>
  <c r="Z85"/>
  <c r="AA85"/>
  <c r="AB85"/>
  <c r="AC85"/>
  <c r="AD85"/>
  <c r="AE85"/>
  <c r="AF85"/>
  <c r="AH85"/>
  <c r="F86"/>
  <c r="F87"/>
  <c r="X88"/>
  <c r="Z88"/>
  <c r="AA88"/>
  <c r="AB88"/>
  <c r="AC88"/>
  <c r="AD88"/>
  <c r="AE88"/>
  <c r="AF88"/>
  <c r="AH88"/>
  <c r="F89"/>
  <c r="F90"/>
  <c r="X91"/>
  <c r="Y91"/>
  <c r="Z91"/>
  <c r="AA91"/>
  <c r="AB91"/>
  <c r="AC91"/>
  <c r="AD91"/>
  <c r="AE91"/>
  <c r="AF91"/>
  <c r="AH91"/>
  <c r="F92"/>
  <c r="X94"/>
  <c r="Y94"/>
  <c r="Z94"/>
  <c r="AA94"/>
  <c r="AB94"/>
  <c r="AC94"/>
  <c r="AD94"/>
  <c r="AE94"/>
  <c r="AF94"/>
  <c r="AH94"/>
  <c r="F95"/>
  <c r="F96"/>
  <c r="X97"/>
  <c r="Y97"/>
  <c r="Z97"/>
  <c r="AA97"/>
  <c r="AB97"/>
  <c r="AC97"/>
  <c r="AD97"/>
  <c r="AE97"/>
  <c r="AF97"/>
  <c r="AH97"/>
  <c r="F98"/>
  <c r="F99"/>
  <c r="F100"/>
  <c r="X100"/>
  <c r="Y100"/>
  <c r="Z100"/>
  <c r="AA100"/>
  <c r="AB100"/>
  <c r="AC100"/>
  <c r="AD100"/>
  <c r="AE100"/>
  <c r="AF100"/>
  <c r="AH100"/>
  <c r="F101"/>
  <c r="F102"/>
  <c r="F103"/>
  <c r="X103"/>
  <c r="Y103"/>
  <c r="Z103"/>
  <c r="AA103"/>
  <c r="AB103"/>
  <c r="AC103"/>
  <c r="AD103"/>
  <c r="AE103"/>
  <c r="AF103"/>
  <c r="AH103"/>
  <c r="F104"/>
  <c r="F105"/>
  <c r="F106"/>
  <c r="X106"/>
  <c r="Y106"/>
  <c r="Z106"/>
  <c r="AA106"/>
  <c r="AB106"/>
  <c r="AC106"/>
  <c r="AD106"/>
  <c r="AE106"/>
  <c r="AF106"/>
  <c r="AH106"/>
  <c r="F107"/>
  <c r="F108"/>
  <c r="F109"/>
  <c r="X109"/>
  <c r="Y109"/>
  <c r="Z109"/>
  <c r="AA109"/>
  <c r="AB109"/>
  <c r="AC109"/>
  <c r="AD109"/>
  <c r="AE109"/>
  <c r="AF109"/>
  <c r="AH109"/>
  <c r="F110"/>
  <c r="F111"/>
  <c r="X112"/>
  <c r="Y112"/>
  <c r="Z112"/>
  <c r="AA112"/>
  <c r="AB112"/>
  <c r="AC112"/>
  <c r="AD112"/>
  <c r="AE112"/>
  <c r="AH112"/>
  <c r="F113"/>
  <c r="F114"/>
  <c r="X115"/>
  <c r="Y115"/>
  <c r="Z115"/>
  <c r="AA115"/>
  <c r="AB115"/>
  <c r="AC115"/>
  <c r="AD115"/>
  <c r="AE115"/>
  <c r="AF115"/>
  <c r="AH115"/>
  <c r="F116"/>
  <c r="F117"/>
  <c r="X118"/>
  <c r="Y118"/>
  <c r="Z118"/>
  <c r="AA118"/>
  <c r="AB118"/>
  <c r="AC118"/>
  <c r="AD118"/>
  <c r="AE118"/>
  <c r="AF118"/>
  <c r="AH118"/>
  <c r="F119"/>
  <c r="F120"/>
  <c r="X121"/>
  <c r="Y121"/>
  <c r="Z121"/>
  <c r="AA121"/>
  <c r="AB121"/>
  <c r="AC121"/>
  <c r="AD121"/>
  <c r="AE121"/>
  <c r="AF121"/>
  <c r="AH121"/>
  <c r="F122"/>
  <c r="F123"/>
  <c r="F124"/>
  <c r="X124"/>
  <c r="Y124"/>
  <c r="Z124"/>
  <c r="AA124"/>
  <c r="AB124"/>
  <c r="AC124"/>
  <c r="AD124"/>
  <c r="AE124"/>
  <c r="AF124"/>
  <c r="AH124"/>
  <c r="F125"/>
  <c r="F126"/>
  <c r="F127"/>
  <c r="X127"/>
  <c r="Y127"/>
  <c r="Z127"/>
  <c r="AA127"/>
  <c r="AB127"/>
  <c r="AC127"/>
  <c r="AD127"/>
  <c r="AE127"/>
  <c r="AF127"/>
  <c r="AH127"/>
  <c r="F128"/>
  <c r="F129"/>
  <c r="F130"/>
  <c r="X130"/>
  <c r="Y130"/>
  <c r="Z130"/>
  <c r="AA130"/>
  <c r="AB130"/>
  <c r="AC130"/>
  <c r="AD130"/>
  <c r="AE130"/>
  <c r="AF130"/>
  <c r="AH130"/>
  <c r="F131"/>
  <c r="F132"/>
  <c r="F133"/>
  <c r="X133"/>
  <c r="Y133"/>
  <c r="Z133"/>
  <c r="AA133"/>
  <c r="AB133"/>
  <c r="AC133"/>
  <c r="AD133"/>
  <c r="AE133"/>
  <c r="AF133"/>
  <c r="AH133"/>
  <c r="F134"/>
  <c r="F135"/>
  <c r="F136"/>
  <c r="X136"/>
  <c r="Y136"/>
  <c r="Z136"/>
  <c r="AA136"/>
  <c r="AB136"/>
  <c r="AC136"/>
  <c r="AD136"/>
  <c r="AE136"/>
  <c r="AF136"/>
  <c r="AH136"/>
  <c r="F137"/>
  <c r="F138"/>
  <c r="F139"/>
  <c r="X139"/>
  <c r="Y139"/>
  <c r="Z139"/>
  <c r="AA139"/>
  <c r="AB139"/>
  <c r="AC139"/>
  <c r="AD139"/>
  <c r="AE139"/>
  <c r="AF139"/>
  <c r="AH139"/>
  <c r="F140"/>
  <c r="F141"/>
  <c r="F142"/>
  <c r="X142"/>
  <c r="Y142"/>
  <c r="Z142"/>
  <c r="AA142"/>
  <c r="AB142"/>
  <c r="AC142"/>
  <c r="AD142"/>
  <c r="AE142"/>
  <c r="AF142"/>
  <c r="AH142"/>
  <c r="F143"/>
  <c r="F144"/>
  <c r="F145"/>
  <c r="X145"/>
  <c r="Y145"/>
  <c r="Z145"/>
  <c r="AA145"/>
  <c r="AB145"/>
  <c r="AC145"/>
  <c r="AD145"/>
  <c r="AE145"/>
  <c r="AF145"/>
  <c r="AH145"/>
  <c r="F146"/>
  <c r="F147"/>
  <c r="F148"/>
  <c r="X148"/>
  <c r="Y148"/>
  <c r="Z148"/>
  <c r="AA148"/>
  <c r="AB148"/>
  <c r="AC148"/>
  <c r="AD148"/>
  <c r="AE148"/>
  <c r="AF148"/>
  <c r="AH148"/>
  <c r="F149"/>
  <c r="F150"/>
  <c r="F151"/>
  <c r="X151"/>
  <c r="Y151"/>
  <c r="Z151"/>
  <c r="AA151"/>
  <c r="AB151"/>
  <c r="AC151"/>
  <c r="AD151"/>
  <c r="AE151"/>
  <c r="AF151"/>
  <c r="AH151"/>
  <c r="F152"/>
  <c r="F153"/>
  <c r="F154"/>
  <c r="X154"/>
  <c r="Y154"/>
  <c r="Z154"/>
  <c r="AA154"/>
  <c r="AB154"/>
  <c r="AC154"/>
  <c r="AD154"/>
  <c r="AE154"/>
  <c r="AF154"/>
  <c r="AH154"/>
  <c r="F155"/>
  <c r="F156"/>
  <c r="AE170" l="1"/>
  <c r="AA170"/>
  <c r="AF170"/>
  <c r="AD170"/>
  <c r="AB170"/>
  <c r="Z170"/>
  <c r="I151"/>
  <c r="I154"/>
  <c r="I148"/>
  <c r="I145"/>
  <c r="W145" s="1"/>
  <c r="I127"/>
  <c r="W127" s="1"/>
  <c r="I124"/>
  <c r="W124" s="1"/>
  <c r="I103"/>
  <c r="I136"/>
  <c r="I142"/>
  <c r="I139"/>
  <c r="I130"/>
  <c r="I109"/>
  <c r="I100"/>
  <c r="I133"/>
  <c r="I106"/>
  <c r="U13"/>
  <c r="V13" s="1"/>
  <c r="U100"/>
  <c r="V100" s="1"/>
  <c r="W106" l="1"/>
  <c r="W100"/>
  <c r="U130"/>
  <c r="V130" s="1"/>
  <c r="W130"/>
  <c r="U142"/>
  <c r="V142" s="1"/>
  <c r="W142"/>
  <c r="U103"/>
  <c r="V103" s="1"/>
  <c r="W103"/>
  <c r="U154"/>
  <c r="V154" s="1"/>
  <c r="W154"/>
  <c r="W133"/>
  <c r="W109"/>
  <c r="W139"/>
  <c r="U136"/>
  <c r="V136" s="1"/>
  <c r="W136"/>
  <c r="U148"/>
  <c r="V148" s="1"/>
  <c r="W148"/>
  <c r="U151"/>
  <c r="V151" s="1"/>
  <c r="W151"/>
  <c r="U22"/>
  <c r="V22" s="1"/>
  <c r="U19"/>
  <c r="V19" s="1"/>
  <c r="U133"/>
  <c r="V133" s="1"/>
  <c r="U109"/>
  <c r="V109" s="1"/>
  <c r="U145"/>
  <c r="V145" s="1"/>
  <c r="U106"/>
  <c r="V106" s="1"/>
  <c r="U127"/>
  <c r="V127" s="1"/>
  <c r="U124"/>
  <c r="V124" s="1"/>
  <c r="U139"/>
  <c r="V139" s="1"/>
  <c r="AH34" l="1"/>
  <c r="Y25"/>
  <c r="Y22"/>
  <c r="C44" i="2"/>
  <c r="F118" i="6" l="1"/>
  <c r="I118" s="1"/>
  <c r="W118" s="1"/>
  <c r="F112"/>
  <c r="I112" s="1"/>
  <c r="W112" s="1"/>
  <c r="F115"/>
  <c r="I115" s="1"/>
  <c r="W115" s="1"/>
  <c r="F121"/>
  <c r="I121" s="1"/>
  <c r="W121" s="1"/>
  <c r="C48" i="2"/>
  <c r="C45"/>
  <c r="C32"/>
  <c r="C47"/>
  <c r="C26"/>
  <c r="C46"/>
  <c r="C30"/>
  <c r="C29"/>
  <c r="C28"/>
  <c r="C27"/>
  <c r="F157" i="6" l="1"/>
  <c r="I157" s="1"/>
  <c r="F163"/>
  <c r="F160"/>
  <c r="I160" s="1"/>
  <c r="W160" s="1"/>
  <c r="F82"/>
  <c r="U115"/>
  <c r="V115" s="1"/>
  <c r="U118"/>
  <c r="V118" s="1"/>
  <c r="F164"/>
  <c r="U121"/>
  <c r="V121" s="1"/>
  <c r="U112"/>
  <c r="V112" s="1"/>
  <c r="F40"/>
  <c r="I40" s="1"/>
  <c r="W40" s="1"/>
  <c r="F38"/>
  <c r="F59"/>
  <c r="F43"/>
  <c r="I43" s="1"/>
  <c r="W43" s="1"/>
  <c r="F71"/>
  <c r="F73"/>
  <c r="I73" s="1"/>
  <c r="W73" s="1"/>
  <c r="F77"/>
  <c r="F79"/>
  <c r="I79" s="1"/>
  <c r="W79" s="1"/>
  <c r="F76"/>
  <c r="I76" s="1"/>
  <c r="W76" s="1"/>
  <c r="F67"/>
  <c r="F7"/>
  <c r="I7" s="1"/>
  <c r="W7" s="1"/>
  <c r="F10"/>
  <c r="I10" s="1"/>
  <c r="W10" s="1"/>
  <c r="C63" i="2"/>
  <c r="C58"/>
  <c r="C42"/>
  <c r="C39"/>
  <c r="C35"/>
  <c r="C34"/>
  <c r="C33"/>
  <c r="C8"/>
  <c r="C7"/>
  <c r="C5"/>
  <c r="W157" i="6" l="1"/>
  <c r="I163"/>
  <c r="U157"/>
  <c r="V157" s="1"/>
  <c r="U160"/>
  <c r="V160" s="1"/>
  <c r="F83"/>
  <c r="F85"/>
  <c r="I85" s="1"/>
  <c r="W85" s="1"/>
  <c r="F88"/>
  <c r="I88" s="1"/>
  <c r="W88" s="1"/>
  <c r="F91"/>
  <c r="F93"/>
  <c r="F97"/>
  <c r="I97" s="1"/>
  <c r="W97" s="1"/>
  <c r="F94"/>
  <c r="I94" s="1"/>
  <c r="F62"/>
  <c r="I82"/>
  <c r="W82" s="1"/>
  <c r="F46"/>
  <c r="F16"/>
  <c r="I16" s="1"/>
  <c r="U43"/>
  <c r="V43" s="1"/>
  <c r="F28"/>
  <c r="I28" s="1"/>
  <c r="W28" s="1"/>
  <c r="F34"/>
  <c r="I34" s="1"/>
  <c r="W34" s="1"/>
  <c r="F37"/>
  <c r="I37" s="1"/>
  <c r="W37" s="1"/>
  <c r="F25"/>
  <c r="I25" s="1"/>
  <c r="W25" s="1"/>
  <c r="F31"/>
  <c r="I31" s="1"/>
  <c r="W31" s="1"/>
  <c r="F56"/>
  <c r="U40"/>
  <c r="V40" s="1"/>
  <c r="F64"/>
  <c r="I64" s="1"/>
  <c r="F68"/>
  <c r="I67" s="1"/>
  <c r="W67" s="1"/>
  <c r="F70"/>
  <c r="I70" s="1"/>
  <c r="W70" s="1"/>
  <c r="F47"/>
  <c r="F49"/>
  <c r="I49" s="1"/>
  <c r="W49" s="1"/>
  <c r="F55"/>
  <c r="F61"/>
  <c r="F52"/>
  <c r="I52" s="1"/>
  <c r="W52" s="1"/>
  <c r="F58"/>
  <c r="I58" s="1"/>
  <c r="W58" s="1"/>
  <c r="U10"/>
  <c r="V10" s="1"/>
  <c r="U79"/>
  <c r="V79" s="1"/>
  <c r="U73"/>
  <c r="V73" s="1"/>
  <c r="U7"/>
  <c r="U76"/>
  <c r="U64" l="1"/>
  <c r="W64"/>
  <c r="U16"/>
  <c r="W16"/>
  <c r="U94"/>
  <c r="W94"/>
  <c r="V76"/>
  <c r="U163"/>
  <c r="V163" s="1"/>
  <c r="W163"/>
  <c r="I61"/>
  <c r="U82"/>
  <c r="U88"/>
  <c r="U97"/>
  <c r="V97" s="1"/>
  <c r="U85"/>
  <c r="I55"/>
  <c r="I46"/>
  <c r="I91"/>
  <c r="W91" s="1"/>
  <c r="Y76"/>
  <c r="X76"/>
  <c r="AH40"/>
  <c r="Y40"/>
  <c r="U25"/>
  <c r="V25" s="1"/>
  <c r="U34"/>
  <c r="U31"/>
  <c r="U37"/>
  <c r="V37" s="1"/>
  <c r="U28"/>
  <c r="U52"/>
  <c r="U67"/>
  <c r="V67" s="1"/>
  <c r="U58"/>
  <c r="U49"/>
  <c r="V49" s="1"/>
  <c r="U70"/>
  <c r="V70" s="1"/>
  <c r="Y52" l="1"/>
  <c r="V52"/>
  <c r="X58"/>
  <c r="V58"/>
  <c r="Y31"/>
  <c r="V31"/>
  <c r="Y34"/>
  <c r="V34"/>
  <c r="U46"/>
  <c r="V46" s="1"/>
  <c r="W46"/>
  <c r="W170" s="1"/>
  <c r="Y85"/>
  <c r="V85"/>
  <c r="X82"/>
  <c r="V82"/>
  <c r="V94"/>
  <c r="V16"/>
  <c r="Y64"/>
  <c r="V64"/>
  <c r="Y28"/>
  <c r="V28"/>
  <c r="U55"/>
  <c r="V55" s="1"/>
  <c r="W55"/>
  <c r="Y88"/>
  <c r="V88"/>
  <c r="U61"/>
  <c r="W61"/>
  <c r="U91"/>
  <c r="V91" s="1"/>
  <c r="Y170"/>
  <c r="AH170"/>
  <c r="X55"/>
  <c r="AC55"/>
  <c r="X61" l="1"/>
  <c r="X170" s="1"/>
  <c r="V61"/>
  <c r="V170"/>
  <c r="AC170"/>
</calcChain>
</file>

<file path=xl/comments1.xml><?xml version="1.0" encoding="utf-8"?>
<comments xmlns="http://schemas.openxmlformats.org/spreadsheetml/2006/main">
  <authors>
    <author>Rachid  AACHIQ.</author>
  </authors>
  <commentList>
    <comment ref="M25" authorId="0">
      <text>
        <r>
          <rPr>
            <b/>
            <sz val="9"/>
            <color indexed="81"/>
            <rFont val="Tahoma"/>
            <family val="2"/>
          </rPr>
          <t>Manque O.F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97" authorId="0">
      <text>
        <r>
          <rPr>
            <b/>
            <sz val="9"/>
            <color indexed="81"/>
            <rFont val="Tahoma"/>
            <family val="2"/>
          </rPr>
          <t>Chgt de poste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60" authorId="0">
      <text>
        <r>
          <rPr>
            <b/>
            <sz val="9"/>
            <color indexed="81"/>
            <rFont val="Tahoma"/>
            <family val="2"/>
          </rPr>
          <t>B.E mauvais toronnage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<sst xmlns="http://schemas.openxmlformats.org/spreadsheetml/2006/main" count="230" uniqueCount="105">
  <si>
    <t>Machine : 6+1</t>
  </si>
  <si>
    <t xml:space="preserve">Date </t>
  </si>
  <si>
    <t>Poste</t>
  </si>
  <si>
    <t>Opérateur</t>
  </si>
  <si>
    <t>Spécif</t>
  </si>
  <si>
    <t>Temps cycle</t>
  </si>
  <si>
    <t>Qté (KM)</t>
  </si>
  <si>
    <t>Temps  Fonct.</t>
  </si>
  <si>
    <t>Chgt Section</t>
  </si>
  <si>
    <t>Chgt de B.E</t>
  </si>
  <si>
    <t>Panne</t>
  </si>
  <si>
    <t>Sous-vitesse</t>
  </si>
  <si>
    <t>Casse-fil</t>
  </si>
  <si>
    <t>Arrêt planifié</t>
  </si>
  <si>
    <t>TOTAL</t>
  </si>
  <si>
    <t>Chgt Section (%)</t>
  </si>
  <si>
    <t>Chgt de B.E          (%)</t>
  </si>
  <si>
    <t>Panne  (%)</t>
  </si>
  <si>
    <t>Sous-vitesse (%)</t>
  </si>
  <si>
    <t>Casse-fil (%)</t>
  </si>
  <si>
    <t>Arrêt planifié (%)</t>
  </si>
  <si>
    <t>LUN</t>
  </si>
  <si>
    <t>07h-19h</t>
  </si>
  <si>
    <t xml:space="preserve">CRE 22 </t>
  </si>
  <si>
    <t>MAR</t>
  </si>
  <si>
    <t>19h-07h</t>
  </si>
  <si>
    <t>CRE 14,1</t>
  </si>
  <si>
    <t>CRE 17</t>
  </si>
  <si>
    <t>CRR 25</t>
  </si>
  <si>
    <t xml:space="preserve">CRR 25 </t>
  </si>
  <si>
    <t xml:space="preserve">CRE 25.2 </t>
  </si>
  <si>
    <t>MER</t>
  </si>
  <si>
    <t xml:space="preserve">CRE 27,6 </t>
  </si>
  <si>
    <t xml:space="preserve">CRE 29,3 </t>
  </si>
  <si>
    <t xml:space="preserve">CRE 38,2 </t>
  </si>
  <si>
    <t xml:space="preserve">CRE 48,3 </t>
  </si>
  <si>
    <t xml:space="preserve">CRE 74,9 </t>
  </si>
  <si>
    <t>ALMELEC 34,4</t>
  </si>
  <si>
    <t>JEU</t>
  </si>
  <si>
    <t>ALMELEC 54,6</t>
  </si>
  <si>
    <t xml:space="preserve">ALMELEC 75,5 </t>
  </si>
  <si>
    <t>ALMELEC 75,5</t>
  </si>
  <si>
    <t>CCUR 10</t>
  </si>
  <si>
    <t>ALMELEC 93.3</t>
  </si>
  <si>
    <t xml:space="preserve">ALMELEC 148 </t>
  </si>
  <si>
    <t xml:space="preserve">ALMELEC 181,6 </t>
  </si>
  <si>
    <t>VEN</t>
  </si>
  <si>
    <t>CCUR 6</t>
  </si>
  <si>
    <t>CCUR 16</t>
  </si>
  <si>
    <t>CCUR 25</t>
  </si>
  <si>
    <t>CCUR 35</t>
  </si>
  <si>
    <t>CCUR 50</t>
  </si>
  <si>
    <t>SAM</t>
  </si>
  <si>
    <t>CCUR 70</t>
  </si>
  <si>
    <t>CCUR 95</t>
  </si>
  <si>
    <t>CCUR 120</t>
  </si>
  <si>
    <t>CCUR 150</t>
  </si>
  <si>
    <t>CCUR 185</t>
  </si>
  <si>
    <t>CCUR 240</t>
  </si>
  <si>
    <t>CCUR 300</t>
  </si>
  <si>
    <t>CAL 25</t>
  </si>
  <si>
    <t>CAL 35</t>
  </si>
  <si>
    <t>CAL 50</t>
  </si>
  <si>
    <t>CAL 70</t>
  </si>
  <si>
    <t>CAL 95</t>
  </si>
  <si>
    <t>1+6</t>
  </si>
  <si>
    <t>CRE 74,9 1° pass</t>
  </si>
  <si>
    <t>CCUS 70</t>
  </si>
  <si>
    <t>CCUR 185 1° pass</t>
  </si>
  <si>
    <t>CCUR 240 1° pass</t>
  </si>
  <si>
    <t>CAL 120</t>
  </si>
  <si>
    <t>CAL 150</t>
  </si>
  <si>
    <t>CAL 185</t>
  </si>
  <si>
    <t>CAL 240</t>
  </si>
  <si>
    <t>CAL 16</t>
  </si>
  <si>
    <t>CCUS 50</t>
  </si>
  <si>
    <t>CCUS 25</t>
  </si>
  <si>
    <t>CCUS 35</t>
  </si>
  <si>
    <t>CCUS 95</t>
  </si>
  <si>
    <t>CCUS 16</t>
  </si>
  <si>
    <t>CAM 54,6</t>
  </si>
  <si>
    <t>Manqu Bobine Vide</t>
  </si>
  <si>
    <t>Manqu Bobine Vide (%)</t>
  </si>
  <si>
    <t>Manqu B.E (%)</t>
  </si>
  <si>
    <t>Manqu B.E</t>
  </si>
  <si>
    <t>Manqu effectif</t>
  </si>
  <si>
    <t>Manqu effectif (%)</t>
  </si>
  <si>
    <t>Manqu charg</t>
  </si>
  <si>
    <t>Manqu charg (%)</t>
  </si>
  <si>
    <t>CAL 185 1° pass</t>
  </si>
  <si>
    <t xml:space="preserve">CAL 185 1° </t>
  </si>
  <si>
    <t>Qualité</t>
  </si>
  <si>
    <t>Qualité (%)</t>
  </si>
  <si>
    <t>CCUR 10 (1,16)</t>
  </si>
  <si>
    <t>CCUR 10 (1,23)</t>
  </si>
  <si>
    <t>CCUR 10 (1,40)</t>
  </si>
  <si>
    <t>CCUR 16 (1,54)</t>
  </si>
  <si>
    <t>CRE 10,8</t>
  </si>
  <si>
    <t>CCUS 10</t>
  </si>
  <si>
    <t>CCUR 16 (1,78)</t>
  </si>
  <si>
    <t>1° PASS CAL 240</t>
  </si>
  <si>
    <t>Production</t>
  </si>
  <si>
    <t>Machine</t>
  </si>
  <si>
    <t>Efficience (%)</t>
  </si>
  <si>
    <r>
      <rPr>
        <b/>
        <sz val="16"/>
        <color theme="1"/>
        <rFont val="Calibri"/>
        <family val="2"/>
        <scheme val="minor"/>
      </rPr>
      <t>TRS</t>
    </r>
    <r>
      <rPr>
        <b/>
        <sz val="14"/>
        <color theme="1"/>
        <rFont val="Calibri"/>
        <family val="2"/>
        <scheme val="minor"/>
      </rPr>
      <t xml:space="preserve"> (%)</t>
    </r>
  </si>
</sst>
</file>

<file path=xl/styles.xml><?xml version="1.0" encoding="utf-8"?>
<styleSheet xmlns="http://schemas.openxmlformats.org/spreadsheetml/2006/main">
  <numFmts count="3">
    <numFmt numFmtId="164" formatCode="d/m;@"/>
    <numFmt numFmtId="165" formatCode="0.0"/>
    <numFmt numFmtId="166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rgb="FFFF0000"/>
      <name val="Arial Black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 Black"/>
      <family val="2"/>
    </font>
    <font>
      <sz val="9"/>
      <color theme="1"/>
      <name val="Calibri"/>
      <family val="2"/>
      <scheme val="minor"/>
    </font>
    <font>
      <b/>
      <u/>
      <sz val="11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Arial Black"/>
      <family val="2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9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Border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8" xfId="0" applyBorder="1"/>
    <xf numFmtId="0" fontId="0" fillId="0" borderId="0" xfId="0" applyAlignment="1">
      <alignment horizontal="left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/>
    <xf numFmtId="0" fontId="0" fillId="0" borderId="5" xfId="0" applyFill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0" fillId="0" borderId="0" xfId="0" applyFont="1" applyFill="1"/>
    <xf numFmtId="9" fontId="4" fillId="3" borderId="16" xfId="1" applyFont="1" applyFill="1" applyBorder="1" applyAlignment="1">
      <alignment horizontal="center" vertical="center" wrapText="1"/>
    </xf>
    <xf numFmtId="9" fontId="4" fillId="4" borderId="16" xfId="1" applyFont="1" applyFill="1" applyBorder="1" applyAlignment="1">
      <alignment horizontal="center" vertical="center" wrapText="1"/>
    </xf>
    <xf numFmtId="9" fontId="4" fillId="5" borderId="16" xfId="1" applyFont="1" applyFill="1" applyBorder="1" applyAlignment="1">
      <alignment horizontal="center" vertical="center" wrapText="1"/>
    </xf>
    <xf numFmtId="9" fontId="4" fillId="6" borderId="16" xfId="1" applyFont="1" applyFill="1" applyBorder="1" applyAlignment="1">
      <alignment horizontal="center" vertical="center" wrapText="1"/>
    </xf>
    <xf numFmtId="9" fontId="4" fillId="11" borderId="16" xfId="1" applyFont="1" applyFill="1" applyBorder="1" applyAlignment="1">
      <alignment horizontal="center" vertical="center"/>
    </xf>
    <xf numFmtId="9" fontId="4" fillId="7" borderId="16" xfId="1" applyFont="1" applyFill="1" applyBorder="1" applyAlignment="1">
      <alignment horizontal="center" vertical="center"/>
    </xf>
    <xf numFmtId="9" fontId="4" fillId="12" borderId="16" xfId="1" applyFont="1" applyFill="1" applyBorder="1" applyAlignment="1">
      <alignment horizontal="center" vertical="center"/>
    </xf>
    <xf numFmtId="9" fontId="4" fillId="10" borderId="16" xfId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17" xfId="0" applyFont="1" applyFill="1" applyBorder="1"/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11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12" borderId="16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 wrapText="1"/>
    </xf>
    <xf numFmtId="0" fontId="5" fillId="10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 wrapText="1"/>
    </xf>
    <xf numFmtId="166" fontId="4" fillId="8" borderId="16" xfId="1" applyNumberFormat="1" applyFont="1" applyFill="1" applyBorder="1" applyAlignment="1">
      <alignment horizontal="center" vertical="center"/>
    </xf>
    <xf numFmtId="9" fontId="4" fillId="9" borderId="16" xfId="1" applyFont="1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0" fillId="0" borderId="17" xfId="0" applyBorder="1" applyAlignment="1"/>
    <xf numFmtId="0" fontId="0" fillId="0" borderId="0" xfId="0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13" fillId="13" borderId="7" xfId="0" applyFont="1" applyFill="1" applyBorder="1" applyAlignment="1">
      <alignment horizontal="center" vertical="center" wrapText="1"/>
    </xf>
    <xf numFmtId="9" fontId="15" fillId="0" borderId="0" xfId="1" applyFont="1" applyFill="1" applyBorder="1" applyAlignment="1">
      <alignment horizontal="center" vertical="center"/>
    </xf>
    <xf numFmtId="9" fontId="15" fillId="13" borderId="16" xfId="1" applyFont="1" applyFill="1" applyBorder="1" applyAlignment="1">
      <alignment horizontal="center" vertical="center"/>
    </xf>
    <xf numFmtId="9" fontId="4" fillId="0" borderId="0" xfId="1" applyFont="1" applyFill="1" applyBorder="1" applyAlignment="1">
      <alignment horizontal="center" vertical="center" wrapText="1"/>
    </xf>
    <xf numFmtId="9" fontId="4" fillId="0" borderId="0" xfId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textRotation="90"/>
    </xf>
    <xf numFmtId="164" fontId="7" fillId="0" borderId="6" xfId="0" applyNumberFormat="1" applyFont="1" applyBorder="1" applyAlignment="1">
      <alignment horizontal="center" vertical="center" textRotation="90"/>
    </xf>
    <xf numFmtId="164" fontId="7" fillId="0" borderId="7" xfId="0" applyNumberFormat="1" applyFont="1" applyBorder="1" applyAlignment="1">
      <alignment horizontal="center" vertical="center" textRotation="90"/>
    </xf>
    <xf numFmtId="9" fontId="8" fillId="11" borderId="2" xfId="1" applyFont="1" applyFill="1" applyBorder="1" applyAlignment="1">
      <alignment horizontal="center" vertical="center"/>
    </xf>
    <xf numFmtId="9" fontId="8" fillId="11" borderId="6" xfId="1" applyFont="1" applyFill="1" applyBorder="1" applyAlignment="1">
      <alignment horizontal="center" vertical="center"/>
    </xf>
    <xf numFmtId="9" fontId="8" fillId="11" borderId="7" xfId="1" applyFont="1" applyFill="1" applyBorder="1" applyAlignment="1">
      <alignment horizontal="center" vertical="center"/>
    </xf>
    <xf numFmtId="9" fontId="8" fillId="7" borderId="2" xfId="1" applyFont="1" applyFill="1" applyBorder="1" applyAlignment="1">
      <alignment horizontal="center" vertical="center"/>
    </xf>
    <xf numFmtId="9" fontId="8" fillId="7" borderId="6" xfId="1" applyFont="1" applyFill="1" applyBorder="1" applyAlignment="1">
      <alignment horizontal="center" vertical="center"/>
    </xf>
    <xf numFmtId="9" fontId="8" fillId="7" borderId="7" xfId="1" applyFont="1" applyFill="1" applyBorder="1" applyAlignment="1">
      <alignment horizontal="center" vertical="center"/>
    </xf>
    <xf numFmtId="9" fontId="8" fillId="12" borderId="2" xfId="1" applyFont="1" applyFill="1" applyBorder="1" applyAlignment="1">
      <alignment horizontal="center" vertical="center"/>
    </xf>
    <xf numFmtId="9" fontId="8" fillId="12" borderId="6" xfId="1" applyFont="1" applyFill="1" applyBorder="1" applyAlignment="1">
      <alignment horizontal="center" vertical="center"/>
    </xf>
    <xf numFmtId="9" fontId="8" fillId="12" borderId="7" xfId="1" applyFont="1" applyFill="1" applyBorder="1" applyAlignment="1">
      <alignment horizontal="center" vertical="center"/>
    </xf>
    <xf numFmtId="9" fontId="8" fillId="8" borderId="2" xfId="1" applyFont="1" applyFill="1" applyBorder="1" applyAlignment="1">
      <alignment horizontal="center" vertical="center"/>
    </xf>
    <xf numFmtId="9" fontId="8" fillId="8" borderId="6" xfId="1" applyFont="1" applyFill="1" applyBorder="1" applyAlignment="1">
      <alignment horizontal="center" vertical="center"/>
    </xf>
    <xf numFmtId="9" fontId="8" fillId="8" borderId="7" xfId="1" applyFont="1" applyFill="1" applyBorder="1" applyAlignment="1">
      <alignment horizontal="center" vertical="center"/>
    </xf>
    <xf numFmtId="9" fontId="8" fillId="9" borderId="2" xfId="1" applyFont="1" applyFill="1" applyBorder="1" applyAlignment="1">
      <alignment horizontal="center" vertical="center"/>
    </xf>
    <xf numFmtId="9" fontId="8" fillId="9" borderId="6" xfId="1" applyFont="1" applyFill="1" applyBorder="1" applyAlignment="1">
      <alignment horizontal="center" vertical="center"/>
    </xf>
    <xf numFmtId="9" fontId="8" fillId="9" borderId="7" xfId="1" applyFont="1" applyFill="1" applyBorder="1" applyAlignment="1">
      <alignment horizontal="center" vertical="center"/>
    </xf>
    <xf numFmtId="9" fontId="8" fillId="10" borderId="2" xfId="1" applyFont="1" applyFill="1" applyBorder="1" applyAlignment="1">
      <alignment horizontal="center" vertical="center"/>
    </xf>
    <xf numFmtId="9" fontId="8" fillId="10" borderId="6" xfId="1" applyFont="1" applyFill="1" applyBorder="1" applyAlignment="1">
      <alignment horizontal="center" vertical="center"/>
    </xf>
    <xf numFmtId="9" fontId="8" fillId="10" borderId="7" xfId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9" fontId="6" fillId="2" borderId="2" xfId="1" applyFont="1" applyFill="1" applyBorder="1" applyAlignment="1">
      <alignment horizontal="center" vertical="center" wrapText="1"/>
    </xf>
    <xf numFmtId="9" fontId="6" fillId="2" borderId="6" xfId="1" applyFont="1" applyFill="1" applyBorder="1" applyAlignment="1">
      <alignment horizontal="center" vertical="center" wrapText="1"/>
    </xf>
    <xf numFmtId="9" fontId="6" fillId="2" borderId="7" xfId="1" applyFont="1" applyFill="1" applyBorder="1" applyAlignment="1">
      <alignment horizontal="center" vertical="center" wrapText="1"/>
    </xf>
    <xf numFmtId="9" fontId="8" fillId="3" borderId="2" xfId="1" applyFont="1" applyFill="1" applyBorder="1" applyAlignment="1">
      <alignment horizontal="center" vertical="center" wrapText="1"/>
    </xf>
    <xf numFmtId="9" fontId="8" fillId="3" borderId="6" xfId="1" applyFont="1" applyFill="1" applyBorder="1" applyAlignment="1">
      <alignment horizontal="center" vertical="center" wrapText="1"/>
    </xf>
    <xf numFmtId="9" fontId="8" fillId="3" borderId="7" xfId="1" applyFont="1" applyFill="1" applyBorder="1" applyAlignment="1">
      <alignment horizontal="center" vertical="center" wrapText="1"/>
    </xf>
    <xf numFmtId="9" fontId="8" fillId="4" borderId="2" xfId="1" applyFont="1" applyFill="1" applyBorder="1" applyAlignment="1">
      <alignment horizontal="center" vertical="center" wrapText="1"/>
    </xf>
    <xf numFmtId="9" fontId="8" fillId="4" borderId="6" xfId="1" applyFont="1" applyFill="1" applyBorder="1" applyAlignment="1">
      <alignment horizontal="center" vertical="center" wrapText="1"/>
    </xf>
    <xf numFmtId="9" fontId="8" fillId="4" borderId="7" xfId="1" applyFont="1" applyFill="1" applyBorder="1" applyAlignment="1">
      <alignment horizontal="center" vertical="center" wrapText="1"/>
    </xf>
    <xf numFmtId="9" fontId="8" fillId="5" borderId="2" xfId="1" applyFont="1" applyFill="1" applyBorder="1" applyAlignment="1">
      <alignment horizontal="center" vertical="center" wrapText="1"/>
    </xf>
    <xf numFmtId="9" fontId="8" fillId="5" borderId="6" xfId="1" applyFont="1" applyFill="1" applyBorder="1" applyAlignment="1">
      <alignment horizontal="center" vertical="center" wrapText="1"/>
    </xf>
    <xf numFmtId="9" fontId="8" fillId="5" borderId="7" xfId="1" applyFont="1" applyFill="1" applyBorder="1" applyAlignment="1">
      <alignment horizontal="center" vertical="center" wrapText="1"/>
    </xf>
    <xf numFmtId="9" fontId="8" fillId="6" borderId="2" xfId="1" applyFont="1" applyFill="1" applyBorder="1" applyAlignment="1">
      <alignment horizontal="center" vertical="center" wrapText="1"/>
    </xf>
    <xf numFmtId="9" fontId="8" fillId="6" borderId="6" xfId="1" applyFont="1" applyFill="1" applyBorder="1" applyAlignment="1">
      <alignment horizontal="center" vertical="center" wrapText="1"/>
    </xf>
    <xf numFmtId="9" fontId="8" fillId="6" borderId="7" xfId="1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1" fontId="8" fillId="7" borderId="2" xfId="0" applyNumberFormat="1" applyFont="1" applyFill="1" applyBorder="1" applyAlignment="1">
      <alignment horizontal="center" vertical="center"/>
    </xf>
    <xf numFmtId="1" fontId="8" fillId="7" borderId="6" xfId="0" applyNumberFormat="1" applyFont="1" applyFill="1" applyBorder="1" applyAlignment="1">
      <alignment horizontal="center" vertical="center"/>
    </xf>
    <xf numFmtId="1" fontId="8" fillId="7" borderId="7" xfId="0" applyNumberFormat="1" applyFont="1" applyFill="1" applyBorder="1" applyAlignment="1">
      <alignment horizontal="center" vertical="center"/>
    </xf>
    <xf numFmtId="1" fontId="8" fillId="12" borderId="2" xfId="0" applyNumberFormat="1" applyFont="1" applyFill="1" applyBorder="1" applyAlignment="1">
      <alignment horizontal="center" vertical="center"/>
    </xf>
    <xf numFmtId="1" fontId="8" fillId="12" borderId="6" xfId="0" applyNumberFormat="1" applyFont="1" applyFill="1" applyBorder="1" applyAlignment="1">
      <alignment horizontal="center" vertical="center"/>
    </xf>
    <xf numFmtId="1" fontId="8" fillId="12" borderId="7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9" fontId="8" fillId="11" borderId="1" xfId="1" applyFont="1" applyFill="1" applyBorder="1" applyAlignment="1">
      <alignment horizontal="center" vertical="center"/>
    </xf>
    <xf numFmtId="9" fontId="8" fillId="11" borderId="10" xfId="1" applyFont="1" applyFill="1" applyBorder="1" applyAlignment="1">
      <alignment horizontal="center" vertical="center"/>
    </xf>
    <xf numFmtId="9" fontId="8" fillId="7" borderId="1" xfId="1" applyFont="1" applyFill="1" applyBorder="1" applyAlignment="1">
      <alignment horizontal="center" vertical="center"/>
    </xf>
    <xf numFmtId="9" fontId="8" fillId="7" borderId="10" xfId="1" applyFont="1" applyFill="1" applyBorder="1" applyAlignment="1">
      <alignment horizontal="center" vertical="center"/>
    </xf>
    <xf numFmtId="9" fontId="8" fillId="12" borderId="1" xfId="1" applyFont="1" applyFill="1" applyBorder="1" applyAlignment="1">
      <alignment horizontal="center" vertical="center"/>
    </xf>
    <xf numFmtId="9" fontId="8" fillId="12" borderId="10" xfId="1" applyFont="1" applyFill="1" applyBorder="1" applyAlignment="1">
      <alignment horizontal="center" vertical="center"/>
    </xf>
    <xf numFmtId="9" fontId="8" fillId="8" borderId="1" xfId="1" applyFont="1" applyFill="1" applyBorder="1" applyAlignment="1">
      <alignment horizontal="center" vertical="center"/>
    </xf>
    <xf numFmtId="9" fontId="8" fillId="8" borderId="10" xfId="1" applyFont="1" applyFill="1" applyBorder="1" applyAlignment="1">
      <alignment horizontal="center" vertical="center"/>
    </xf>
    <xf numFmtId="9" fontId="8" fillId="9" borderId="1" xfId="1" applyFont="1" applyFill="1" applyBorder="1" applyAlignment="1">
      <alignment horizontal="center" vertical="center"/>
    </xf>
    <xf numFmtId="9" fontId="8" fillId="9" borderId="10" xfId="1" applyFont="1" applyFill="1" applyBorder="1" applyAlignment="1">
      <alignment horizontal="center" vertical="center"/>
    </xf>
    <xf numFmtId="9" fontId="8" fillId="10" borderId="1" xfId="1" applyFont="1" applyFill="1" applyBorder="1" applyAlignment="1">
      <alignment horizontal="center" vertical="center"/>
    </xf>
    <xf numFmtId="9" fontId="8" fillId="10" borderId="10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9" fontId="6" fillId="2" borderId="1" xfId="1" applyFont="1" applyFill="1" applyBorder="1" applyAlignment="1">
      <alignment horizontal="center" vertical="center" wrapText="1"/>
    </xf>
    <xf numFmtId="9" fontId="6" fillId="2" borderId="10" xfId="1" applyFont="1" applyFill="1" applyBorder="1" applyAlignment="1">
      <alignment horizontal="center" vertical="center" wrapText="1"/>
    </xf>
    <xf numFmtId="9" fontId="8" fillId="3" borderId="1" xfId="1" applyFont="1" applyFill="1" applyBorder="1" applyAlignment="1">
      <alignment horizontal="center" vertical="center" wrapText="1"/>
    </xf>
    <xf numFmtId="9" fontId="8" fillId="3" borderId="10" xfId="1" applyFont="1" applyFill="1" applyBorder="1" applyAlignment="1">
      <alignment horizontal="center" vertical="center" wrapText="1"/>
    </xf>
    <xf numFmtId="9" fontId="8" fillId="4" borderId="1" xfId="1" applyFont="1" applyFill="1" applyBorder="1" applyAlignment="1">
      <alignment horizontal="center" vertical="center" wrapText="1"/>
    </xf>
    <xf numFmtId="9" fontId="8" fillId="4" borderId="10" xfId="1" applyFont="1" applyFill="1" applyBorder="1" applyAlignment="1">
      <alignment horizontal="center" vertical="center" wrapText="1"/>
    </xf>
    <xf numFmtId="9" fontId="8" fillId="5" borderId="1" xfId="1" applyFont="1" applyFill="1" applyBorder="1" applyAlignment="1">
      <alignment horizontal="center" vertical="center" wrapText="1"/>
    </xf>
    <xf numFmtId="9" fontId="8" fillId="5" borderId="10" xfId="1" applyFont="1" applyFill="1" applyBorder="1" applyAlignment="1">
      <alignment horizontal="center" vertical="center" wrapText="1"/>
    </xf>
    <xf numFmtId="9" fontId="8" fillId="6" borderId="1" xfId="1" applyFont="1" applyFill="1" applyBorder="1" applyAlignment="1">
      <alignment horizontal="center" vertical="center" wrapText="1"/>
    </xf>
    <xf numFmtId="9" fontId="8" fillId="6" borderId="10" xfId="1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0" fontId="8" fillId="11" borderId="10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1" fontId="8" fillId="12" borderId="1" xfId="0" applyNumberFormat="1" applyFont="1" applyFill="1" applyBorder="1" applyAlignment="1">
      <alignment horizontal="center" vertical="center"/>
    </xf>
    <xf numFmtId="1" fontId="8" fillId="12" borderId="10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9" fontId="14" fillId="13" borderId="6" xfId="1" applyFont="1" applyFill="1" applyBorder="1" applyAlignment="1">
      <alignment horizontal="center" vertical="center"/>
    </xf>
    <xf numFmtId="9" fontId="14" fillId="13" borderId="7" xfId="1" applyFont="1" applyFill="1" applyBorder="1" applyAlignment="1">
      <alignment horizontal="center" vertical="center"/>
    </xf>
    <xf numFmtId="9" fontId="8" fillId="10" borderId="13" xfId="1" applyFont="1" applyFill="1" applyBorder="1" applyAlignment="1">
      <alignment horizontal="center" vertical="center"/>
    </xf>
    <xf numFmtId="9" fontId="8" fillId="10" borderId="14" xfId="1" applyFont="1" applyFill="1" applyBorder="1" applyAlignment="1">
      <alignment horizontal="center" vertical="center"/>
    </xf>
    <xf numFmtId="9" fontId="8" fillId="10" borderId="15" xfId="1" applyFont="1" applyFill="1" applyBorder="1" applyAlignment="1">
      <alignment horizontal="center" vertical="center"/>
    </xf>
    <xf numFmtId="9" fontId="8" fillId="6" borderId="4" xfId="1" applyFont="1" applyFill="1" applyBorder="1" applyAlignment="1">
      <alignment horizontal="center" vertical="center" wrapText="1"/>
    </xf>
    <xf numFmtId="9" fontId="8" fillId="6" borderId="5" xfId="1" applyFont="1" applyFill="1" applyBorder="1" applyAlignment="1">
      <alignment horizontal="center" vertical="center" wrapText="1"/>
    </xf>
    <xf numFmtId="9" fontId="8" fillId="6" borderId="8" xfId="1" applyFont="1" applyFill="1" applyBorder="1" applyAlignment="1">
      <alignment horizontal="center" vertical="center" wrapText="1"/>
    </xf>
    <xf numFmtId="9" fontId="8" fillId="11" borderId="4" xfId="1" applyFont="1" applyFill="1" applyBorder="1" applyAlignment="1">
      <alignment horizontal="center" vertical="center"/>
    </xf>
    <xf numFmtId="9" fontId="8" fillId="11" borderId="5" xfId="1" applyFont="1" applyFill="1" applyBorder="1" applyAlignment="1">
      <alignment horizontal="center" vertical="center"/>
    </xf>
    <xf numFmtId="9" fontId="8" fillId="11" borderId="8" xfId="1" applyFont="1" applyFill="1" applyBorder="1" applyAlignment="1">
      <alignment horizontal="center" vertical="center"/>
    </xf>
    <xf numFmtId="9" fontId="8" fillId="7" borderId="4" xfId="1" applyFont="1" applyFill="1" applyBorder="1" applyAlignment="1">
      <alignment horizontal="center" vertical="center"/>
    </xf>
    <xf numFmtId="9" fontId="8" fillId="7" borderId="5" xfId="1" applyFont="1" applyFill="1" applyBorder="1" applyAlignment="1">
      <alignment horizontal="center" vertical="center"/>
    </xf>
    <xf numFmtId="9" fontId="8" fillId="7" borderId="8" xfId="1" applyFont="1" applyFill="1" applyBorder="1" applyAlignment="1">
      <alignment horizontal="center" vertical="center"/>
    </xf>
    <xf numFmtId="9" fontId="8" fillId="12" borderId="4" xfId="1" applyFont="1" applyFill="1" applyBorder="1" applyAlignment="1">
      <alignment horizontal="center" vertical="center"/>
    </xf>
    <xf numFmtId="9" fontId="8" fillId="12" borderId="5" xfId="1" applyFont="1" applyFill="1" applyBorder="1" applyAlignment="1">
      <alignment horizontal="center" vertical="center"/>
    </xf>
    <xf numFmtId="9" fontId="8" fillId="12" borderId="8" xfId="1" applyFont="1" applyFill="1" applyBorder="1" applyAlignment="1">
      <alignment horizontal="center" vertical="center"/>
    </xf>
    <xf numFmtId="9" fontId="8" fillId="8" borderId="4" xfId="1" applyFont="1" applyFill="1" applyBorder="1" applyAlignment="1">
      <alignment horizontal="center" vertical="center"/>
    </xf>
    <xf numFmtId="9" fontId="8" fillId="8" borderId="5" xfId="1" applyFont="1" applyFill="1" applyBorder="1" applyAlignment="1">
      <alignment horizontal="center" vertical="center"/>
    </xf>
    <xf numFmtId="9" fontId="8" fillId="8" borderId="8" xfId="1" applyFont="1" applyFill="1" applyBorder="1" applyAlignment="1">
      <alignment horizontal="center" vertical="center"/>
    </xf>
    <xf numFmtId="9" fontId="8" fillId="9" borderId="4" xfId="1" applyFont="1" applyFill="1" applyBorder="1" applyAlignment="1">
      <alignment horizontal="center" vertical="center"/>
    </xf>
    <xf numFmtId="9" fontId="8" fillId="9" borderId="5" xfId="1" applyFont="1" applyFill="1" applyBorder="1" applyAlignment="1">
      <alignment horizontal="center" vertical="center"/>
    </xf>
    <xf numFmtId="9" fontId="8" fillId="9" borderId="8" xfId="1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9" fontId="8" fillId="3" borderId="4" xfId="1" applyFont="1" applyFill="1" applyBorder="1" applyAlignment="1">
      <alignment horizontal="center" vertical="center" wrapText="1"/>
    </xf>
    <xf numFmtId="9" fontId="8" fillId="3" borderId="5" xfId="1" applyFont="1" applyFill="1" applyBorder="1" applyAlignment="1">
      <alignment horizontal="center" vertical="center" wrapText="1"/>
    </xf>
    <xf numFmtId="9" fontId="8" fillId="3" borderId="8" xfId="1" applyFont="1" applyFill="1" applyBorder="1" applyAlignment="1">
      <alignment horizontal="center" vertical="center" wrapText="1"/>
    </xf>
    <xf numFmtId="9" fontId="8" fillId="4" borderId="4" xfId="1" applyFont="1" applyFill="1" applyBorder="1" applyAlignment="1">
      <alignment horizontal="center" vertical="center" wrapText="1"/>
    </xf>
    <xf numFmtId="9" fontId="8" fillId="4" borderId="5" xfId="1" applyFont="1" applyFill="1" applyBorder="1" applyAlignment="1">
      <alignment horizontal="center" vertical="center" wrapText="1"/>
    </xf>
    <xf numFmtId="9" fontId="8" fillId="4" borderId="8" xfId="1" applyFont="1" applyFill="1" applyBorder="1" applyAlignment="1">
      <alignment horizontal="center" vertical="center" wrapText="1"/>
    </xf>
    <xf numFmtId="9" fontId="8" fillId="5" borderId="4" xfId="1" applyFont="1" applyFill="1" applyBorder="1" applyAlignment="1">
      <alignment horizontal="center" vertical="center" wrapText="1"/>
    </xf>
    <xf numFmtId="9" fontId="8" fillId="5" borderId="5" xfId="1" applyFont="1" applyFill="1" applyBorder="1" applyAlignment="1">
      <alignment horizontal="center" vertical="center" wrapText="1"/>
    </xf>
    <xf numFmtId="9" fontId="8" fillId="5" borderId="8" xfId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8" fillId="12" borderId="6" xfId="0" applyFont="1" applyFill="1" applyBorder="1" applyAlignment="1">
      <alignment horizontal="center" vertical="center"/>
    </xf>
    <xf numFmtId="0" fontId="8" fillId="12" borderId="7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1" fontId="8" fillId="11" borderId="1" xfId="0" applyNumberFormat="1" applyFont="1" applyFill="1" applyBorder="1" applyAlignment="1">
      <alignment horizontal="center" vertical="center"/>
    </xf>
    <xf numFmtId="1" fontId="8" fillId="11" borderId="6" xfId="0" applyNumberFormat="1" applyFont="1" applyFill="1" applyBorder="1" applyAlignment="1">
      <alignment horizontal="center" vertical="center"/>
    </xf>
    <xf numFmtId="1" fontId="8" fillId="11" borderId="10" xfId="0" applyNumberFormat="1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" fontId="8" fillId="11" borderId="12" xfId="0" applyNumberFormat="1" applyFont="1" applyFill="1" applyBorder="1" applyAlignment="1">
      <alignment horizontal="center" vertical="center"/>
    </xf>
    <xf numFmtId="1" fontId="8" fillId="11" borderId="7" xfId="0" applyNumberFormat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9" fontId="8" fillId="12" borderId="3" xfId="1" applyFont="1" applyFill="1" applyBorder="1" applyAlignment="1">
      <alignment horizontal="center" vertical="center"/>
    </xf>
    <xf numFmtId="9" fontId="8" fillId="8" borderId="3" xfId="1" applyFont="1" applyFill="1" applyBorder="1" applyAlignment="1">
      <alignment horizontal="center" vertical="center"/>
    </xf>
    <xf numFmtId="9" fontId="8" fillId="9" borderId="3" xfId="1" applyFont="1" applyFill="1" applyBorder="1" applyAlignment="1">
      <alignment horizontal="center" vertical="center"/>
    </xf>
    <xf numFmtId="9" fontId="8" fillId="10" borderId="3" xfId="1" applyFont="1" applyFill="1" applyBorder="1" applyAlignment="1">
      <alignment horizontal="center" vertical="center"/>
    </xf>
    <xf numFmtId="9" fontId="8" fillId="10" borderId="5" xfId="1" applyFont="1" applyFill="1" applyBorder="1" applyAlignment="1">
      <alignment horizontal="center" vertical="center"/>
    </xf>
    <xf numFmtId="9" fontId="8" fillId="10" borderId="8" xfId="1" applyFont="1" applyFill="1" applyBorder="1" applyAlignment="1">
      <alignment horizontal="center" vertical="center"/>
    </xf>
    <xf numFmtId="9" fontId="8" fillId="3" borderId="3" xfId="1" applyFont="1" applyFill="1" applyBorder="1" applyAlignment="1">
      <alignment horizontal="center" vertical="center" wrapText="1"/>
    </xf>
    <xf numFmtId="9" fontId="8" fillId="4" borderId="3" xfId="1" applyFont="1" applyFill="1" applyBorder="1" applyAlignment="1">
      <alignment horizontal="center" vertical="center" wrapText="1"/>
    </xf>
    <xf numFmtId="9" fontId="8" fillId="5" borderId="3" xfId="1" applyFont="1" applyFill="1" applyBorder="1" applyAlignment="1">
      <alignment horizontal="center" vertical="center" wrapText="1"/>
    </xf>
    <xf numFmtId="9" fontId="8" fillId="6" borderId="3" xfId="1" applyFont="1" applyFill="1" applyBorder="1" applyAlignment="1">
      <alignment horizontal="center" vertical="center" wrapText="1"/>
    </xf>
    <xf numFmtId="9" fontId="8" fillId="11" borderId="3" xfId="1" applyFont="1" applyFill="1" applyBorder="1" applyAlignment="1">
      <alignment horizontal="center" vertical="center"/>
    </xf>
    <xf numFmtId="9" fontId="8" fillId="7" borderId="3" xfId="1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8" fillId="7" borderId="12" xfId="0" applyNumberFormat="1" applyFont="1" applyFill="1" applyBorder="1" applyAlignment="1">
      <alignment horizontal="center" vertical="center"/>
    </xf>
    <xf numFmtId="1" fontId="8" fillId="10" borderId="1" xfId="0" applyNumberFormat="1" applyFont="1" applyFill="1" applyBorder="1" applyAlignment="1">
      <alignment horizontal="center" vertical="center"/>
    </xf>
    <xf numFmtId="1" fontId="8" fillId="10" borderId="6" xfId="0" applyNumberFormat="1" applyFont="1" applyFill="1" applyBorder="1" applyAlignment="1">
      <alignment horizontal="center" vertical="center"/>
    </xf>
    <xf numFmtId="1" fontId="8" fillId="10" borderId="10" xfId="0" applyNumberFormat="1" applyFont="1" applyFill="1" applyBorder="1" applyAlignment="1">
      <alignment horizontal="center" vertical="center"/>
    </xf>
    <xf numFmtId="0" fontId="14" fillId="13" borderId="4" xfId="0" applyFont="1" applyFill="1" applyBorder="1" applyAlignment="1">
      <alignment horizontal="center" vertical="center"/>
    </xf>
    <xf numFmtId="0" fontId="14" fillId="13" borderId="5" xfId="0" applyFont="1" applyFill="1" applyBorder="1" applyAlignment="1">
      <alignment horizontal="center" vertical="center"/>
    </xf>
    <xf numFmtId="0" fontId="14" fillId="13" borderId="11" xfId="0" applyFont="1" applyFill="1" applyBorder="1" applyAlignment="1">
      <alignment horizontal="center" vertical="center"/>
    </xf>
    <xf numFmtId="1" fontId="8" fillId="4" borderId="12" xfId="0" applyNumberFormat="1" applyFont="1" applyFill="1" applyBorder="1" applyAlignment="1">
      <alignment horizontal="center" vertical="center" wrapText="1"/>
    </xf>
    <xf numFmtId="1" fontId="8" fillId="4" borderId="6" xfId="0" applyNumberFormat="1" applyFont="1" applyFill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 wrapText="1"/>
    </xf>
    <xf numFmtId="0" fontId="14" fillId="13" borderId="8" xfId="0" applyFont="1" applyFill="1" applyBorder="1" applyAlignment="1">
      <alignment horizontal="center" vertical="center"/>
    </xf>
    <xf numFmtId="1" fontId="8" fillId="12" borderId="12" xfId="0" applyNumberFormat="1" applyFont="1" applyFill="1" applyBorder="1" applyAlignment="1">
      <alignment horizontal="center" vertical="center"/>
    </xf>
    <xf numFmtId="1" fontId="8" fillId="9" borderId="4" xfId="0" applyNumberFormat="1" applyFont="1" applyFill="1" applyBorder="1" applyAlignment="1">
      <alignment horizontal="center" vertical="center"/>
    </xf>
    <xf numFmtId="1" fontId="8" fillId="9" borderId="5" xfId="0" applyNumberFormat="1" applyFont="1" applyFill="1" applyBorder="1" applyAlignment="1">
      <alignment horizontal="center" vertical="center"/>
    </xf>
    <xf numFmtId="1" fontId="8" fillId="9" borderId="1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 wrapText="1"/>
    </xf>
    <xf numFmtId="1" fontId="8" fillId="3" borderId="6" xfId="0" applyNumberFormat="1" applyFont="1" applyFill="1" applyBorder="1" applyAlignment="1">
      <alignment horizontal="center" vertical="center" wrapText="1"/>
    </xf>
    <xf numFmtId="1" fontId="8" fillId="3" borderId="10" xfId="0" applyNumberFormat="1" applyFont="1" applyFill="1" applyBorder="1" applyAlignment="1">
      <alignment horizontal="center" vertical="center" wrapText="1"/>
    </xf>
    <xf numFmtId="1" fontId="8" fillId="7" borderId="1" xfId="0" applyNumberFormat="1" applyFont="1" applyFill="1" applyBorder="1" applyAlignment="1">
      <alignment horizontal="center" vertical="center"/>
    </xf>
    <xf numFmtId="1" fontId="8" fillId="7" borderId="10" xfId="0" applyNumberFormat="1" applyFont="1" applyFill="1" applyBorder="1" applyAlignment="1">
      <alignment horizontal="center" vertical="center"/>
    </xf>
    <xf numFmtId="1" fontId="8" fillId="8" borderId="1" xfId="0" applyNumberFormat="1" applyFont="1" applyFill="1" applyBorder="1" applyAlignment="1">
      <alignment horizontal="center" vertical="center"/>
    </xf>
    <xf numFmtId="1" fontId="8" fillId="8" borderId="6" xfId="0" applyNumberFormat="1" applyFont="1" applyFill="1" applyBorder="1" applyAlignment="1">
      <alignment horizontal="center" vertical="center"/>
    </xf>
    <xf numFmtId="1" fontId="8" fillId="8" borderId="10" xfId="0" applyNumberFormat="1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 wrapText="1"/>
    </xf>
    <xf numFmtId="1" fontId="8" fillId="3" borderId="7" xfId="0" applyNumberFormat="1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/>
    </xf>
    <xf numFmtId="9" fontId="14" fillId="13" borderId="10" xfId="1" applyFont="1" applyFill="1" applyBorder="1" applyAlignment="1">
      <alignment horizontal="center" vertical="center"/>
    </xf>
    <xf numFmtId="0" fontId="14" fillId="13" borderId="9" xfId="0" applyFont="1" applyFill="1" applyBorder="1" applyAlignment="1">
      <alignment horizontal="center" vertical="center"/>
    </xf>
    <xf numFmtId="0" fontId="14" fillId="13" borderId="3" xfId="0" applyFont="1" applyFill="1" applyBorder="1" applyAlignment="1">
      <alignment horizontal="center" vertical="center"/>
    </xf>
    <xf numFmtId="9" fontId="14" fillId="13" borderId="1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Border="1"/>
    <xf numFmtId="0" fontId="2" fillId="0" borderId="17" xfId="0" applyFont="1" applyBorder="1"/>
    <xf numFmtId="0" fontId="10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19" xfId="0" applyFont="1" applyBorder="1"/>
    <xf numFmtId="9" fontId="17" fillId="2" borderId="7" xfId="1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2:E121"/>
  <sheetViews>
    <sheetView topLeftCell="A7" zoomScale="80" zoomScaleNormal="80" workbookViewId="0">
      <selection activeCell="G22" sqref="G22"/>
    </sheetView>
  </sheetViews>
  <sheetFormatPr baseColWidth="10" defaultRowHeight="15"/>
  <cols>
    <col min="1" max="1" width="7" style="18" customWidth="1"/>
    <col min="2" max="2" width="18" bestFit="1" customWidth="1"/>
    <col min="3" max="3" width="7.5703125" style="2" customWidth="1"/>
    <col min="4" max="4" width="7" style="18" customWidth="1"/>
    <col min="5" max="5" width="11.42578125" style="18"/>
  </cols>
  <sheetData>
    <row r="2" spans="1:4">
      <c r="B2" s="71" t="s">
        <v>65</v>
      </c>
      <c r="C2" s="71"/>
    </row>
    <row r="3" spans="1:4">
      <c r="C3" s="2">
        <v>720</v>
      </c>
    </row>
    <row r="4" spans="1:4" ht="26.25" customHeight="1">
      <c r="B4" s="19" t="s">
        <v>4</v>
      </c>
      <c r="C4" s="20" t="s">
        <v>5</v>
      </c>
    </row>
    <row r="5" spans="1:4" ht="15.75">
      <c r="B5" s="21" t="s">
        <v>26</v>
      </c>
      <c r="C5" s="22">
        <f t="shared" ref="C5:C12" si="0">C$3/D5</f>
        <v>28.8</v>
      </c>
      <c r="D5" s="18">
        <v>25</v>
      </c>
    </row>
    <row r="6" spans="1:4" ht="15.75">
      <c r="B6" s="21" t="s">
        <v>97</v>
      </c>
      <c r="C6" s="22">
        <f t="shared" ref="C6" si="1">C$3/D6</f>
        <v>28.8</v>
      </c>
      <c r="D6" s="18">
        <v>25</v>
      </c>
    </row>
    <row r="7" spans="1:4" ht="15.75">
      <c r="B7" s="21" t="s">
        <v>27</v>
      </c>
      <c r="C7" s="22">
        <f t="shared" si="0"/>
        <v>36</v>
      </c>
      <c r="D7" s="18">
        <v>20</v>
      </c>
    </row>
    <row r="8" spans="1:4" ht="15.75">
      <c r="B8" s="21" t="s">
        <v>23</v>
      </c>
      <c r="C8" s="22">
        <f t="shared" si="0"/>
        <v>36</v>
      </c>
      <c r="D8" s="18">
        <v>20</v>
      </c>
    </row>
    <row r="9" spans="1:4" ht="15.75">
      <c r="B9" s="21" t="s">
        <v>28</v>
      </c>
      <c r="C9" s="22"/>
    </row>
    <row r="10" spans="1:4" ht="15.75">
      <c r="B10" s="21" t="s">
        <v>29</v>
      </c>
      <c r="C10" s="22"/>
    </row>
    <row r="11" spans="1:4" ht="15.75">
      <c r="B11" s="21" t="s">
        <v>30</v>
      </c>
      <c r="C11" s="22"/>
    </row>
    <row r="12" spans="1:4" ht="15.75">
      <c r="A12" s="18">
        <v>16</v>
      </c>
      <c r="B12" s="21" t="s">
        <v>32</v>
      </c>
      <c r="C12" s="22">
        <f t="shared" si="0"/>
        <v>36</v>
      </c>
      <c r="D12" s="18">
        <v>20</v>
      </c>
    </row>
    <row r="13" spans="1:4" ht="15.75">
      <c r="B13" s="21" t="s">
        <v>33</v>
      </c>
      <c r="C13" s="22"/>
    </row>
    <row r="14" spans="1:4" ht="15.75">
      <c r="B14" s="21" t="s">
        <v>34</v>
      </c>
      <c r="C14" s="22"/>
    </row>
    <row r="15" spans="1:4" ht="15.75">
      <c r="B15" s="21" t="s">
        <v>35</v>
      </c>
      <c r="C15" s="22"/>
    </row>
    <row r="16" spans="1:4" ht="15.75">
      <c r="B16" s="21" t="s">
        <v>66</v>
      </c>
      <c r="C16" s="22"/>
    </row>
    <row r="17" spans="1:4" ht="15.75">
      <c r="B17" s="21" t="s">
        <v>36</v>
      </c>
      <c r="C17" s="22"/>
    </row>
    <row r="18" spans="1:4" ht="15.75">
      <c r="A18" s="18">
        <v>10</v>
      </c>
      <c r="B18" s="21" t="s">
        <v>37</v>
      </c>
      <c r="C18" s="22">
        <f t="shared" ref="C18" si="2">C$3/D18</f>
        <v>45</v>
      </c>
      <c r="D18" s="18">
        <v>16</v>
      </c>
    </row>
    <row r="19" spans="1:4" ht="15.75">
      <c r="B19" s="21" t="s">
        <v>39</v>
      </c>
      <c r="C19" s="22"/>
    </row>
    <row r="20" spans="1:4" ht="15.75">
      <c r="B20" s="21" t="s">
        <v>40</v>
      </c>
      <c r="C20" s="22"/>
    </row>
    <row r="21" spans="1:4" ht="15.75">
      <c r="B21" s="21" t="s">
        <v>41</v>
      </c>
      <c r="C21" s="22"/>
    </row>
    <row r="22" spans="1:4" ht="15.75">
      <c r="B22" s="21" t="s">
        <v>43</v>
      </c>
      <c r="C22" s="22"/>
    </row>
    <row r="23" spans="1:4" ht="15.75">
      <c r="A23" s="18">
        <v>10</v>
      </c>
      <c r="B23" s="21" t="s">
        <v>44</v>
      </c>
      <c r="C23" s="22"/>
    </row>
    <row r="24" spans="1:4" ht="15.75">
      <c r="B24" s="21" t="s">
        <v>45</v>
      </c>
      <c r="C24" s="22"/>
    </row>
    <row r="25" spans="1:4" ht="15.75">
      <c r="B25" s="21" t="s">
        <v>98</v>
      </c>
      <c r="C25" s="22">
        <f t="shared" ref="C25:C30" si="3">C$3/D25</f>
        <v>45</v>
      </c>
      <c r="D25" s="18">
        <v>16</v>
      </c>
    </row>
    <row r="26" spans="1:4" ht="15.75">
      <c r="B26" s="21" t="s">
        <v>79</v>
      </c>
      <c r="C26" s="22">
        <f t="shared" si="3"/>
        <v>45</v>
      </c>
      <c r="D26" s="18">
        <v>16</v>
      </c>
    </row>
    <row r="27" spans="1:4" ht="15.75">
      <c r="B27" s="21" t="s">
        <v>76</v>
      </c>
      <c r="C27" s="22">
        <f t="shared" si="3"/>
        <v>45</v>
      </c>
      <c r="D27" s="18">
        <v>16</v>
      </c>
    </row>
    <row r="28" spans="1:4" ht="15.75">
      <c r="B28" s="21" t="s">
        <v>77</v>
      </c>
      <c r="C28" s="22">
        <f t="shared" si="3"/>
        <v>45</v>
      </c>
      <c r="D28" s="18">
        <v>16</v>
      </c>
    </row>
    <row r="29" spans="1:4" ht="15.75">
      <c r="B29" s="21" t="s">
        <v>75</v>
      </c>
      <c r="C29" s="22">
        <f t="shared" si="3"/>
        <v>51.428571428571431</v>
      </c>
      <c r="D29" s="18">
        <v>14</v>
      </c>
    </row>
    <row r="30" spans="1:4" ht="15.75">
      <c r="B30" s="21" t="s">
        <v>67</v>
      </c>
      <c r="C30" s="22">
        <f t="shared" si="3"/>
        <v>90</v>
      </c>
      <c r="D30" s="18">
        <v>8</v>
      </c>
    </row>
    <row r="31" spans="1:4" ht="15.75">
      <c r="B31" s="21" t="s">
        <v>78</v>
      </c>
      <c r="C31" s="22"/>
    </row>
    <row r="32" spans="1:4" ht="15.75">
      <c r="B32" s="21" t="s">
        <v>49</v>
      </c>
      <c r="C32" s="22">
        <f t="shared" ref="C32:C35" si="4">C$3/D32</f>
        <v>28.8</v>
      </c>
      <c r="D32" s="18">
        <v>25</v>
      </c>
    </row>
    <row r="33" spans="1:4" ht="15.75">
      <c r="B33" s="21" t="s">
        <v>50</v>
      </c>
      <c r="C33" s="22">
        <f t="shared" si="4"/>
        <v>28.8</v>
      </c>
      <c r="D33" s="18">
        <v>25</v>
      </c>
    </row>
    <row r="34" spans="1:4" ht="15.75">
      <c r="B34" s="21" t="s">
        <v>51</v>
      </c>
      <c r="C34" s="22">
        <f t="shared" si="4"/>
        <v>28.8</v>
      </c>
      <c r="D34" s="18">
        <v>25</v>
      </c>
    </row>
    <row r="35" spans="1:4" ht="15.75">
      <c r="B35" s="21" t="s">
        <v>53</v>
      </c>
      <c r="C35" s="22">
        <f t="shared" si="4"/>
        <v>45</v>
      </c>
      <c r="D35" s="18">
        <v>16</v>
      </c>
    </row>
    <row r="36" spans="1:4" ht="15.75">
      <c r="B36" s="21" t="s">
        <v>54</v>
      </c>
      <c r="C36" s="10"/>
    </row>
    <row r="37" spans="1:4" ht="15.75">
      <c r="B37" s="21" t="s">
        <v>55</v>
      </c>
      <c r="C37" s="10"/>
    </row>
    <row r="38" spans="1:4" ht="15.75">
      <c r="B38" s="21" t="s">
        <v>56</v>
      </c>
      <c r="C38" s="10"/>
    </row>
    <row r="39" spans="1:4" ht="15.75">
      <c r="B39" s="21" t="s">
        <v>68</v>
      </c>
      <c r="C39" s="22">
        <f t="shared" ref="C39" si="5">C$3/D39</f>
        <v>36</v>
      </c>
      <c r="D39" s="18">
        <v>20</v>
      </c>
    </row>
    <row r="40" spans="1:4" ht="15.75">
      <c r="B40" s="21" t="s">
        <v>57</v>
      </c>
      <c r="C40" s="10"/>
    </row>
    <row r="41" spans="1:4" ht="15.75">
      <c r="B41" s="21" t="s">
        <v>58</v>
      </c>
      <c r="C41" s="10"/>
    </row>
    <row r="42" spans="1:4" ht="15.75">
      <c r="B42" s="21" t="s">
        <v>69</v>
      </c>
      <c r="C42" s="22">
        <f t="shared" ref="C42" si="6">C$3/D42</f>
        <v>36</v>
      </c>
      <c r="D42" s="18">
        <v>20</v>
      </c>
    </row>
    <row r="43" spans="1:4" ht="15.75">
      <c r="B43" s="21" t="s">
        <v>59</v>
      </c>
      <c r="C43" s="10"/>
    </row>
    <row r="44" spans="1:4" ht="15.75">
      <c r="B44" s="21" t="s">
        <v>80</v>
      </c>
      <c r="C44" s="22">
        <f t="shared" ref="C44:C49" si="7">C$3/D44</f>
        <v>36</v>
      </c>
      <c r="D44" s="18">
        <v>20</v>
      </c>
    </row>
    <row r="45" spans="1:4" ht="15.75">
      <c r="B45" s="21" t="s">
        <v>74</v>
      </c>
      <c r="C45" s="22">
        <f t="shared" si="7"/>
        <v>24</v>
      </c>
      <c r="D45" s="18">
        <v>30</v>
      </c>
    </row>
    <row r="46" spans="1:4" ht="15.75">
      <c r="B46" s="21" t="s">
        <v>60</v>
      </c>
      <c r="C46" s="22">
        <f t="shared" si="7"/>
        <v>28.8</v>
      </c>
      <c r="D46" s="18">
        <v>25</v>
      </c>
    </row>
    <row r="47" spans="1:4" ht="15.75">
      <c r="B47" s="21" t="s">
        <v>61</v>
      </c>
      <c r="C47" s="22">
        <f t="shared" si="7"/>
        <v>30</v>
      </c>
      <c r="D47" s="18">
        <v>24</v>
      </c>
    </row>
    <row r="48" spans="1:4" ht="15.75">
      <c r="A48" s="18">
        <v>60</v>
      </c>
      <c r="B48" s="21" t="s">
        <v>62</v>
      </c>
      <c r="C48" s="10">
        <f t="shared" si="7"/>
        <v>36</v>
      </c>
      <c r="D48" s="18">
        <v>20</v>
      </c>
    </row>
    <row r="49" spans="1:4" ht="15.75">
      <c r="B49" s="21" t="s">
        <v>63</v>
      </c>
      <c r="C49" s="10">
        <f t="shared" si="7"/>
        <v>48</v>
      </c>
      <c r="D49" s="18">
        <v>15</v>
      </c>
    </row>
    <row r="50" spans="1:4" ht="15.75">
      <c r="B50" s="21" t="s">
        <v>64</v>
      </c>
      <c r="C50" s="10"/>
    </row>
    <row r="51" spans="1:4" ht="15.75">
      <c r="A51" s="18">
        <v>25</v>
      </c>
      <c r="B51" s="21" t="s">
        <v>70</v>
      </c>
      <c r="C51" s="10"/>
    </row>
    <row r="52" spans="1:4" ht="15.75">
      <c r="B52" s="21" t="s">
        <v>71</v>
      </c>
      <c r="C52" s="10"/>
    </row>
    <row r="53" spans="1:4" ht="15.75">
      <c r="B53" s="21" t="s">
        <v>89</v>
      </c>
      <c r="C53" s="22">
        <f t="shared" ref="C53:C55" si="8">C$3/D53</f>
        <v>30</v>
      </c>
      <c r="D53" s="18">
        <v>24</v>
      </c>
    </row>
    <row r="54" spans="1:4" ht="15.75">
      <c r="B54" s="21" t="s">
        <v>72</v>
      </c>
      <c r="C54" s="22"/>
    </row>
    <row r="55" spans="1:4" ht="15.75">
      <c r="B55" s="21" t="s">
        <v>100</v>
      </c>
      <c r="C55" s="22">
        <f t="shared" si="8"/>
        <v>36</v>
      </c>
      <c r="D55" s="18">
        <v>20</v>
      </c>
    </row>
    <row r="56" spans="1:4" ht="15.75">
      <c r="B56" s="21" t="s">
        <v>73</v>
      </c>
      <c r="C56" s="22"/>
    </row>
    <row r="57" spans="1:4" ht="15.75">
      <c r="B57" s="21" t="s">
        <v>96</v>
      </c>
      <c r="C57" s="22">
        <f t="shared" ref="C57:C63" si="9">C$3/D57</f>
        <v>24</v>
      </c>
      <c r="D57" s="18">
        <v>30</v>
      </c>
    </row>
    <row r="58" spans="1:4" ht="15.75">
      <c r="B58" s="21" t="s">
        <v>99</v>
      </c>
      <c r="C58" s="22">
        <f t="shared" si="9"/>
        <v>26.181818181818183</v>
      </c>
      <c r="D58" s="18">
        <v>27.5</v>
      </c>
    </row>
    <row r="59" spans="1:4" ht="15.75">
      <c r="B59" s="21" t="s">
        <v>93</v>
      </c>
      <c r="C59" s="22">
        <f t="shared" si="9"/>
        <v>24</v>
      </c>
      <c r="D59" s="18">
        <v>30</v>
      </c>
    </row>
    <row r="60" spans="1:4" ht="15.75">
      <c r="B60" s="21" t="s">
        <v>94</v>
      </c>
      <c r="C60" s="22">
        <f t="shared" si="9"/>
        <v>24</v>
      </c>
      <c r="D60" s="18">
        <v>30</v>
      </c>
    </row>
    <row r="61" spans="1:4" ht="15.75">
      <c r="B61" s="21" t="s">
        <v>95</v>
      </c>
      <c r="C61" s="22">
        <f t="shared" si="9"/>
        <v>24</v>
      </c>
      <c r="D61" s="18">
        <v>30</v>
      </c>
    </row>
    <row r="62" spans="1:4" ht="15.75">
      <c r="B62" s="21" t="s">
        <v>42</v>
      </c>
      <c r="C62" s="22">
        <f t="shared" si="9"/>
        <v>24</v>
      </c>
      <c r="D62" s="18">
        <v>30</v>
      </c>
    </row>
    <row r="63" spans="1:4" ht="15.75">
      <c r="B63" s="21" t="s">
        <v>47</v>
      </c>
      <c r="C63" s="22">
        <f t="shared" si="9"/>
        <v>24</v>
      </c>
      <c r="D63" s="18">
        <v>30</v>
      </c>
    </row>
    <row r="102" spans="5:5">
      <c r="E102" s="18">
        <v>15</v>
      </c>
    </row>
    <row r="121" spans="5:5">
      <c r="E121" s="18">
        <v>2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5"/>
  <dimension ref="A3:AT172"/>
  <sheetViews>
    <sheetView showGridLines="0" tabSelected="1" zoomScale="80" zoomScaleNormal="80" workbookViewId="0">
      <pane ySplit="6" topLeftCell="A7" activePane="bottomLeft" state="frozen"/>
      <selection pane="bottomLeft" activeCell="AM48" sqref="AM48"/>
    </sheetView>
  </sheetViews>
  <sheetFormatPr baseColWidth="10" defaultRowHeight="18.75"/>
  <cols>
    <col min="1" max="1" width="6" style="37" customWidth="1"/>
    <col min="2" max="2" width="6.85546875" customWidth="1"/>
    <col min="3" max="4" width="9.140625" customWidth="1"/>
    <col min="5" max="5" width="16.28515625" customWidth="1"/>
    <col min="6" max="6" width="6.85546875" style="2" customWidth="1"/>
    <col min="7" max="7" width="9.42578125" style="2" customWidth="1"/>
    <col min="8" max="20" width="7.28515625" customWidth="1"/>
    <col min="21" max="21" width="7.28515625" style="27" customWidth="1"/>
    <col min="22" max="22" width="10.7109375" style="3" bestFit="1" customWidth="1"/>
    <col min="23" max="23" width="7.42578125" style="3" customWidth="1"/>
    <col min="24" max="34" width="7.28515625" customWidth="1"/>
    <col min="35" max="44" width="11.42578125" style="4"/>
    <col min="45" max="45" width="15" bestFit="1" customWidth="1"/>
  </cols>
  <sheetData>
    <row r="3" spans="1:46" ht="27">
      <c r="B3" s="1" t="s">
        <v>0</v>
      </c>
      <c r="R3" s="4"/>
      <c r="AG3" s="66"/>
    </row>
    <row r="4" spans="1:46">
      <c r="R4" s="4"/>
      <c r="V4" s="303"/>
      <c r="W4" s="303"/>
    </row>
    <row r="5" spans="1:46" ht="15.75" thickBot="1">
      <c r="B5" s="38"/>
      <c r="C5" s="38"/>
      <c r="D5" s="38"/>
      <c r="E5" s="38"/>
      <c r="F5" s="39"/>
      <c r="G5" s="39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40"/>
      <c r="V5" s="304" t="s">
        <v>101</v>
      </c>
      <c r="W5" s="304" t="s">
        <v>102</v>
      </c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</row>
    <row r="6" spans="1:46" s="5" customFormat="1" ht="54" customHeight="1" thickBot="1">
      <c r="A6" s="61"/>
      <c r="B6" s="60" t="s">
        <v>1</v>
      </c>
      <c r="C6" s="41" t="s">
        <v>2</v>
      </c>
      <c r="D6" s="41" t="s">
        <v>3</v>
      </c>
      <c r="E6" s="41" t="s">
        <v>4</v>
      </c>
      <c r="F6" s="42" t="s">
        <v>5</v>
      </c>
      <c r="G6" s="41" t="s">
        <v>6</v>
      </c>
      <c r="H6" s="43" t="s">
        <v>7</v>
      </c>
      <c r="I6" s="44" t="s">
        <v>7</v>
      </c>
      <c r="J6" s="45" t="s">
        <v>8</v>
      </c>
      <c r="K6" s="46" t="s">
        <v>9</v>
      </c>
      <c r="L6" s="47" t="s">
        <v>81</v>
      </c>
      <c r="M6" s="48" t="s">
        <v>87</v>
      </c>
      <c r="N6" s="49" t="s">
        <v>10</v>
      </c>
      <c r="O6" s="50" t="s">
        <v>84</v>
      </c>
      <c r="P6" s="51" t="s">
        <v>11</v>
      </c>
      <c r="Q6" s="52" t="s">
        <v>12</v>
      </c>
      <c r="R6" s="53" t="s">
        <v>85</v>
      </c>
      <c r="S6" s="65" t="s">
        <v>91</v>
      </c>
      <c r="T6" s="54" t="s">
        <v>13</v>
      </c>
      <c r="U6" s="55" t="s">
        <v>14</v>
      </c>
      <c r="V6" s="305" t="s">
        <v>103</v>
      </c>
      <c r="W6" s="306" t="s">
        <v>104</v>
      </c>
      <c r="X6" s="45" t="s">
        <v>15</v>
      </c>
      <c r="Y6" s="46" t="s">
        <v>16</v>
      </c>
      <c r="Z6" s="47" t="s">
        <v>82</v>
      </c>
      <c r="AA6" s="48" t="s">
        <v>88</v>
      </c>
      <c r="AB6" s="49" t="s">
        <v>17</v>
      </c>
      <c r="AC6" s="50" t="s">
        <v>83</v>
      </c>
      <c r="AD6" s="51" t="s">
        <v>18</v>
      </c>
      <c r="AE6" s="56" t="s">
        <v>19</v>
      </c>
      <c r="AF6" s="53" t="s">
        <v>86</v>
      </c>
      <c r="AG6" s="65" t="s">
        <v>92</v>
      </c>
      <c r="AH6" s="54" t="s">
        <v>20</v>
      </c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6" ht="15" customHeight="1">
      <c r="A7" s="91" t="s">
        <v>31</v>
      </c>
      <c r="B7" s="91">
        <v>44531</v>
      </c>
      <c r="C7" s="300" t="s">
        <v>22</v>
      </c>
      <c r="D7" s="87"/>
      <c r="E7" s="13"/>
      <c r="F7" s="23">
        <f>IF(E7=0,0,VLOOKUP(E7,TC!B$5:C$63,2,FALSE))</f>
        <v>0</v>
      </c>
      <c r="G7" s="14"/>
      <c r="H7" s="87">
        <v>720</v>
      </c>
      <c r="I7" s="84">
        <f>F7*G7+F8*G8+F9*G9</f>
        <v>0</v>
      </c>
      <c r="J7" s="81"/>
      <c r="K7" s="78"/>
      <c r="L7" s="75"/>
      <c r="M7" s="72"/>
      <c r="N7" s="185"/>
      <c r="O7" s="187"/>
      <c r="P7" s="190"/>
      <c r="Q7" s="192"/>
      <c r="R7" s="249"/>
      <c r="S7" s="274"/>
      <c r="T7" s="196"/>
      <c r="U7" s="173">
        <f>SUM(I7:T9)</f>
        <v>0</v>
      </c>
      <c r="V7" s="175">
        <f>U7/$H7</f>
        <v>0</v>
      </c>
      <c r="W7" s="175">
        <f>I7/$H7</f>
        <v>0</v>
      </c>
      <c r="X7" s="177">
        <f>IF(J7=0,0,J7/$H7)</f>
        <v>0</v>
      </c>
      <c r="Y7" s="179">
        <f>IF(K7=0,0,K7/$H7)</f>
        <v>0</v>
      </c>
      <c r="Z7" s="181">
        <f>IF(L7=0,0,L7/$H7)</f>
        <v>0</v>
      </c>
      <c r="AA7" s="183">
        <f>IF(M7=0,0,M7/$H7)</f>
        <v>0</v>
      </c>
      <c r="AB7" s="161">
        <f>IF(N7=0,0,N7/$H7)</f>
        <v>0</v>
      </c>
      <c r="AC7" s="163">
        <f>IF(O7=0,0,O7/$H7)</f>
        <v>0</v>
      </c>
      <c r="AD7" s="165">
        <f>IF(P7=0,0,P7/$H7)</f>
        <v>0</v>
      </c>
      <c r="AE7" s="167">
        <f>IF(Q7=0,0,Q7/$H7)</f>
        <v>0</v>
      </c>
      <c r="AF7" s="169">
        <f>IF(R7=0,0,R7/$H7)</f>
        <v>0</v>
      </c>
      <c r="AG7" s="198">
        <f>IF(S7=0,0,S7/$H7)</f>
        <v>0</v>
      </c>
      <c r="AH7" s="171">
        <f t="shared" ref="AH7" si="0">IF(T7=0,0,T7/$H7)</f>
        <v>0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</row>
    <row r="8" spans="1:46" ht="15" customHeight="1">
      <c r="A8" s="92"/>
      <c r="B8" s="92"/>
      <c r="C8" s="301"/>
      <c r="D8" s="88"/>
      <c r="E8" s="9"/>
      <c r="F8" s="24">
        <f>IF(E8=0,0,VLOOKUP(E8,TC!B$5:C$63,2,FALSE))</f>
        <v>0</v>
      </c>
      <c r="G8" s="10"/>
      <c r="H8" s="88"/>
      <c r="I8" s="85"/>
      <c r="J8" s="82"/>
      <c r="K8" s="79"/>
      <c r="L8" s="76"/>
      <c r="M8" s="73"/>
      <c r="N8" s="131"/>
      <c r="O8" s="188"/>
      <c r="P8" s="137"/>
      <c r="Q8" s="140"/>
      <c r="R8" s="242"/>
      <c r="S8" s="275"/>
      <c r="T8" s="146"/>
      <c r="U8" s="113"/>
      <c r="V8" s="116"/>
      <c r="W8" s="116"/>
      <c r="X8" s="119"/>
      <c r="Y8" s="122"/>
      <c r="Z8" s="125"/>
      <c r="AA8" s="128"/>
      <c r="AB8" s="95"/>
      <c r="AC8" s="98"/>
      <c r="AD8" s="101"/>
      <c r="AE8" s="104"/>
      <c r="AF8" s="107"/>
      <c r="AG8" s="198"/>
      <c r="AH8" s="110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21" t="s">
        <v>26</v>
      </c>
    </row>
    <row r="9" spans="1:46" ht="15.75" customHeight="1" thickBot="1">
      <c r="A9" s="92"/>
      <c r="B9" s="92"/>
      <c r="C9" s="302"/>
      <c r="D9" s="89"/>
      <c r="E9" s="15"/>
      <c r="F9" s="25">
        <f>IF(E9=0,0,VLOOKUP(E9,TC!B$5:C$63,2,FALSE))</f>
        <v>0</v>
      </c>
      <c r="G9" s="16"/>
      <c r="H9" s="89"/>
      <c r="I9" s="86"/>
      <c r="J9" s="83"/>
      <c r="K9" s="80"/>
      <c r="L9" s="77"/>
      <c r="M9" s="74"/>
      <c r="N9" s="186"/>
      <c r="O9" s="189"/>
      <c r="P9" s="191"/>
      <c r="Q9" s="193"/>
      <c r="R9" s="250"/>
      <c r="S9" s="276"/>
      <c r="T9" s="197"/>
      <c r="U9" s="174"/>
      <c r="V9" s="176"/>
      <c r="W9" s="176"/>
      <c r="X9" s="178"/>
      <c r="Y9" s="180"/>
      <c r="Z9" s="182"/>
      <c r="AA9" s="184"/>
      <c r="AB9" s="162"/>
      <c r="AC9" s="164"/>
      <c r="AD9" s="166"/>
      <c r="AE9" s="168"/>
      <c r="AF9" s="170"/>
      <c r="AG9" s="296"/>
      <c r="AH9" s="172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21" t="s">
        <v>27</v>
      </c>
    </row>
    <row r="10" spans="1:46" ht="15" customHeight="1" thickTop="1">
      <c r="A10" s="92"/>
      <c r="B10" s="92"/>
      <c r="C10" s="269" t="s">
        <v>25</v>
      </c>
      <c r="D10" s="148"/>
      <c r="E10" s="9"/>
      <c r="F10" s="24">
        <f>IF(E10=0,0,VLOOKUP(E10,TC!B$5:C$63,2,FALSE))</f>
        <v>0</v>
      </c>
      <c r="G10" s="10"/>
      <c r="H10" s="87">
        <v>720</v>
      </c>
      <c r="I10" s="254">
        <f>F10*G10+F11*G11+F12*G12</f>
        <v>0</v>
      </c>
      <c r="J10" s="253"/>
      <c r="K10" s="244"/>
      <c r="L10" s="245"/>
      <c r="M10" s="233"/>
      <c r="N10" s="234"/>
      <c r="O10" s="235"/>
      <c r="P10" s="237"/>
      <c r="Q10" s="240"/>
      <c r="R10" s="249"/>
      <c r="S10" s="274"/>
      <c r="T10" s="221"/>
      <c r="U10" s="112">
        <f>SUM(I10:T12)</f>
        <v>0</v>
      </c>
      <c r="V10" s="115">
        <f t="shared" ref="V10" si="1">U10/$H10</f>
        <v>0</v>
      </c>
      <c r="W10" s="115">
        <f t="shared" ref="W10" si="2">I10/$H10</f>
        <v>0</v>
      </c>
      <c r="X10" s="224">
        <f>IF(J10=0,0,J10/$H10)</f>
        <v>0</v>
      </c>
      <c r="Y10" s="227">
        <f>IF(K10=0,0,K10/$H10)</f>
        <v>0</v>
      </c>
      <c r="Z10" s="230">
        <f>IF(L10=0,0,L10/$H10)</f>
        <v>0</v>
      </c>
      <c r="AA10" s="203">
        <f>IF(M10=0,0,M10/$H10)</f>
        <v>0</v>
      </c>
      <c r="AB10" s="206">
        <f>IF(N10=0,0,N10/$H10)</f>
        <v>0</v>
      </c>
      <c r="AC10" s="209">
        <f>IF(O10=0,0,O10/$H10)</f>
        <v>0</v>
      </c>
      <c r="AD10" s="212">
        <f>IF(P10=0,0,P10/$H10)</f>
        <v>0</v>
      </c>
      <c r="AE10" s="215">
        <f>IF(Q10=0,0,Q10/$H10)</f>
        <v>0</v>
      </c>
      <c r="AF10" s="218">
        <f>IF(R10=0,0,R10/$H10)</f>
        <v>0</v>
      </c>
      <c r="AG10" s="198">
        <f>IF(S10=0,0,S10/$H10)</f>
        <v>0</v>
      </c>
      <c r="AH10" s="200">
        <f t="shared" ref="AH10" si="3">IF(T10=0,0,T10/$H10)</f>
        <v>0</v>
      </c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21" t="s">
        <v>23</v>
      </c>
    </row>
    <row r="11" spans="1:46" ht="15" customHeight="1">
      <c r="A11" s="92"/>
      <c r="B11" s="92"/>
      <c r="C11" s="90"/>
      <c r="D11" s="90"/>
      <c r="E11" s="9"/>
      <c r="F11" s="24">
        <f>IF(E11=0,0,VLOOKUP(E11,TC!B$5:C$63,2,FALSE))</f>
        <v>0</v>
      </c>
      <c r="G11" s="10"/>
      <c r="H11" s="88"/>
      <c r="I11" s="85"/>
      <c r="J11" s="82"/>
      <c r="K11" s="79"/>
      <c r="L11" s="76"/>
      <c r="M11" s="73"/>
      <c r="N11" s="131"/>
      <c r="O11" s="188"/>
      <c r="P11" s="238"/>
      <c r="Q11" s="140"/>
      <c r="R11" s="242"/>
      <c r="S11" s="275"/>
      <c r="T11" s="222"/>
      <c r="U11" s="113"/>
      <c r="V11" s="116"/>
      <c r="W11" s="116"/>
      <c r="X11" s="225"/>
      <c r="Y11" s="228"/>
      <c r="Z11" s="231"/>
      <c r="AA11" s="204"/>
      <c r="AB11" s="207"/>
      <c r="AC11" s="210"/>
      <c r="AD11" s="213"/>
      <c r="AE11" s="216"/>
      <c r="AF11" s="219"/>
      <c r="AG11" s="198"/>
      <c r="AH11" s="201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21" t="s">
        <v>28</v>
      </c>
      <c r="AT11" s="12"/>
    </row>
    <row r="12" spans="1:46" ht="15.75" customHeight="1" thickBot="1">
      <c r="A12" s="93"/>
      <c r="B12" s="93"/>
      <c r="C12" s="149"/>
      <c r="D12" s="149"/>
      <c r="E12" s="17"/>
      <c r="F12" s="26">
        <f>IF(E12=0,0,VLOOKUP(E12,TC!B$5:C$63,2,FALSE))</f>
        <v>0</v>
      </c>
      <c r="G12" s="11"/>
      <c r="H12" s="150"/>
      <c r="I12" s="152"/>
      <c r="J12" s="154"/>
      <c r="K12" s="156"/>
      <c r="L12" s="158"/>
      <c r="M12" s="160"/>
      <c r="N12" s="132"/>
      <c r="O12" s="236"/>
      <c r="P12" s="239"/>
      <c r="Q12" s="141"/>
      <c r="R12" s="243"/>
      <c r="S12" s="280"/>
      <c r="T12" s="223"/>
      <c r="U12" s="114"/>
      <c r="V12" s="117"/>
      <c r="W12" s="117"/>
      <c r="X12" s="226"/>
      <c r="Y12" s="229"/>
      <c r="Z12" s="232"/>
      <c r="AA12" s="205"/>
      <c r="AB12" s="208"/>
      <c r="AC12" s="211"/>
      <c r="AD12" s="214"/>
      <c r="AE12" s="217"/>
      <c r="AF12" s="220"/>
      <c r="AG12" s="199"/>
      <c r="AH12" s="202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21" t="s">
        <v>29</v>
      </c>
    </row>
    <row r="13" spans="1:46" ht="15" customHeight="1">
      <c r="A13" s="91" t="s">
        <v>38</v>
      </c>
      <c r="B13" s="91">
        <f>+B7+1</f>
        <v>44532</v>
      </c>
      <c r="C13" s="300" t="s">
        <v>22</v>
      </c>
      <c r="D13" s="87"/>
      <c r="E13" s="13"/>
      <c r="F13" s="23">
        <f>IF(E13=0,0,VLOOKUP(E13,TC!B$5:C$63,2,FALSE))</f>
        <v>0</v>
      </c>
      <c r="G13" s="14"/>
      <c r="H13" s="87">
        <v>720</v>
      </c>
      <c r="I13" s="84">
        <f>F13*G13+F14*G14+F15*G15</f>
        <v>0</v>
      </c>
      <c r="J13" s="81"/>
      <c r="K13" s="78"/>
      <c r="L13" s="75"/>
      <c r="M13" s="72"/>
      <c r="N13" s="185"/>
      <c r="O13" s="187"/>
      <c r="P13" s="190"/>
      <c r="Q13" s="192"/>
      <c r="R13" s="249"/>
      <c r="S13" s="274"/>
      <c r="T13" s="196"/>
      <c r="U13" s="173">
        <f>SUM(I13:T15)</f>
        <v>0</v>
      </c>
      <c r="V13" s="116">
        <f t="shared" ref="V13" si="4">U13/$H13</f>
        <v>0</v>
      </c>
      <c r="W13" s="116">
        <f t="shared" ref="W13" si="5">I13/$H13</f>
        <v>0</v>
      </c>
      <c r="X13" s="177">
        <f>IF(J13=0,0,J13/$H13)</f>
        <v>0</v>
      </c>
      <c r="Y13" s="179">
        <f>IF(K13=0,0,K13/$H13)</f>
        <v>0</v>
      </c>
      <c r="Z13" s="181">
        <f>IF(L13=0,0,L13/$H13)</f>
        <v>0</v>
      </c>
      <c r="AA13" s="183">
        <f>IF(M13=0,0,M13/$H13)</f>
        <v>0</v>
      </c>
      <c r="AB13" s="161">
        <f>IF(N13=0,0,N13/$H13)</f>
        <v>0</v>
      </c>
      <c r="AC13" s="163">
        <f>IF(O13=0,0,O13/$H13)</f>
        <v>0</v>
      </c>
      <c r="AD13" s="165">
        <f>IF(P13=0,0,P13/$H13)</f>
        <v>0</v>
      </c>
      <c r="AE13" s="167">
        <f>IF(Q13=0,0,Q13/$H13)</f>
        <v>0</v>
      </c>
      <c r="AF13" s="169">
        <f>IF(R13=0,0,R13/$H13)</f>
        <v>0</v>
      </c>
      <c r="AG13" s="198">
        <f>IF(S13=0,0,S13/$H13)</f>
        <v>0</v>
      </c>
      <c r="AH13" s="171">
        <f t="shared" ref="AH13" si="6">IF(T13=0,0,T13/$H13)</f>
        <v>0</v>
      </c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21" t="s">
        <v>30</v>
      </c>
    </row>
    <row r="14" spans="1:46" ht="15" customHeight="1">
      <c r="A14" s="92"/>
      <c r="B14" s="92"/>
      <c r="C14" s="301"/>
      <c r="D14" s="88"/>
      <c r="E14" s="9"/>
      <c r="F14" s="24">
        <f>IF(E14=0,0,VLOOKUP(E14,TC!B$5:C$63,2,FALSE))</f>
        <v>0</v>
      </c>
      <c r="G14" s="10"/>
      <c r="H14" s="88"/>
      <c r="I14" s="85"/>
      <c r="J14" s="82"/>
      <c r="K14" s="79"/>
      <c r="L14" s="76"/>
      <c r="M14" s="73"/>
      <c r="N14" s="131"/>
      <c r="O14" s="188"/>
      <c r="P14" s="137"/>
      <c r="Q14" s="140"/>
      <c r="R14" s="242"/>
      <c r="S14" s="275"/>
      <c r="T14" s="146"/>
      <c r="U14" s="113"/>
      <c r="V14" s="116"/>
      <c r="W14" s="116"/>
      <c r="X14" s="119"/>
      <c r="Y14" s="122"/>
      <c r="Z14" s="125"/>
      <c r="AA14" s="128"/>
      <c r="AB14" s="95"/>
      <c r="AC14" s="98"/>
      <c r="AD14" s="101"/>
      <c r="AE14" s="104"/>
      <c r="AF14" s="107"/>
      <c r="AG14" s="198"/>
      <c r="AH14" s="110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21" t="s">
        <v>32</v>
      </c>
    </row>
    <row r="15" spans="1:46" ht="15.75" customHeight="1" thickBot="1">
      <c r="A15" s="92"/>
      <c r="B15" s="92"/>
      <c r="C15" s="302"/>
      <c r="D15" s="89"/>
      <c r="E15" s="15"/>
      <c r="F15" s="25">
        <f>IF(E15=0,0,VLOOKUP(E15,TC!B$5:C$63,2,FALSE))</f>
        <v>0</v>
      </c>
      <c r="G15" s="16"/>
      <c r="H15" s="89"/>
      <c r="I15" s="86"/>
      <c r="J15" s="83"/>
      <c r="K15" s="80"/>
      <c r="L15" s="77"/>
      <c r="M15" s="74"/>
      <c r="N15" s="186"/>
      <c r="O15" s="189"/>
      <c r="P15" s="191"/>
      <c r="Q15" s="193"/>
      <c r="R15" s="250"/>
      <c r="S15" s="276"/>
      <c r="T15" s="197"/>
      <c r="U15" s="174"/>
      <c r="V15" s="176"/>
      <c r="W15" s="176"/>
      <c r="X15" s="178"/>
      <c r="Y15" s="180"/>
      <c r="Z15" s="182"/>
      <c r="AA15" s="184"/>
      <c r="AB15" s="162"/>
      <c r="AC15" s="164"/>
      <c r="AD15" s="166"/>
      <c r="AE15" s="168"/>
      <c r="AF15" s="170"/>
      <c r="AG15" s="296"/>
      <c r="AH15" s="172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21" t="s">
        <v>33</v>
      </c>
    </row>
    <row r="16" spans="1:46" ht="15" customHeight="1" thickTop="1">
      <c r="A16" s="92"/>
      <c r="B16" s="92"/>
      <c r="C16" s="269" t="s">
        <v>25</v>
      </c>
      <c r="D16" s="148"/>
      <c r="E16" s="9"/>
      <c r="F16" s="24">
        <f>IF(E16=0,0,VLOOKUP(E16,TC!B$5:C$63,2,FALSE))</f>
        <v>0</v>
      </c>
      <c r="G16" s="10"/>
      <c r="H16" s="87">
        <v>720</v>
      </c>
      <c r="I16" s="254">
        <f>F16*G16+F17*G17+F18*G18</f>
        <v>0</v>
      </c>
      <c r="J16" s="253"/>
      <c r="K16" s="244"/>
      <c r="L16" s="245"/>
      <c r="M16" s="233"/>
      <c r="N16" s="234"/>
      <c r="O16" s="270"/>
      <c r="P16" s="237"/>
      <c r="Q16" s="240"/>
      <c r="R16" s="249"/>
      <c r="S16" s="274"/>
      <c r="T16" s="221"/>
      <c r="U16" s="112">
        <f>SUM(I16:T18)</f>
        <v>0</v>
      </c>
      <c r="V16" s="115">
        <f t="shared" ref="V16" si="7">U16/$H16</f>
        <v>0</v>
      </c>
      <c r="W16" s="115">
        <f t="shared" ref="W16" si="8">I16/$H16</f>
        <v>0</v>
      </c>
      <c r="X16" s="224">
        <f>IF(J16=0,0,J16/$H16)</f>
        <v>0</v>
      </c>
      <c r="Y16" s="227">
        <f>IF(K16=0,0,K16/$H16)</f>
        <v>0</v>
      </c>
      <c r="Z16" s="230">
        <f>IF(L16=0,0,L16/$H16)</f>
        <v>0</v>
      </c>
      <c r="AA16" s="203">
        <f>IF(M16=0,0,M16/$H16)</f>
        <v>0</v>
      </c>
      <c r="AB16" s="206">
        <f>IF(N16=0,0,N16/$H16)</f>
        <v>0</v>
      </c>
      <c r="AC16" s="209">
        <f>IF(O16=0,0,O16/$H16)</f>
        <v>0</v>
      </c>
      <c r="AD16" s="212">
        <f>IF(P16=0,0,P16/$H16)</f>
        <v>0</v>
      </c>
      <c r="AE16" s="215">
        <f>IF(Q16=0,0,Q16/$H16)</f>
        <v>0</v>
      </c>
      <c r="AF16" s="218">
        <f>IF(R16=0,0,R16/$H16)</f>
        <v>0</v>
      </c>
      <c r="AG16" s="198">
        <f>IF(S16=0,0,S16/$H16)</f>
        <v>0</v>
      </c>
      <c r="AH16" s="200">
        <f t="shared" ref="AH16" si="9">IF(T16=0,0,T16/$H16)</f>
        <v>0</v>
      </c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21" t="s">
        <v>34</v>
      </c>
    </row>
    <row r="17" spans="1:46" ht="15" customHeight="1">
      <c r="A17" s="92"/>
      <c r="B17" s="92"/>
      <c r="C17" s="90"/>
      <c r="D17" s="90"/>
      <c r="E17" s="9"/>
      <c r="F17" s="24">
        <f>IF(E17=0,0,VLOOKUP(E17,TC!B$5:C$63,2,FALSE))</f>
        <v>0</v>
      </c>
      <c r="G17" s="10"/>
      <c r="H17" s="88"/>
      <c r="I17" s="85"/>
      <c r="J17" s="82"/>
      <c r="K17" s="79"/>
      <c r="L17" s="76"/>
      <c r="M17" s="73"/>
      <c r="N17" s="131"/>
      <c r="O17" s="134"/>
      <c r="P17" s="238"/>
      <c r="Q17" s="140"/>
      <c r="R17" s="242"/>
      <c r="S17" s="275"/>
      <c r="T17" s="222"/>
      <c r="U17" s="113"/>
      <c r="V17" s="116"/>
      <c r="W17" s="116"/>
      <c r="X17" s="225"/>
      <c r="Y17" s="228"/>
      <c r="Z17" s="231"/>
      <c r="AA17" s="204"/>
      <c r="AB17" s="207"/>
      <c r="AC17" s="210"/>
      <c r="AD17" s="213"/>
      <c r="AE17" s="216"/>
      <c r="AF17" s="219"/>
      <c r="AG17" s="198"/>
      <c r="AH17" s="201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21" t="s">
        <v>35</v>
      </c>
      <c r="AT17" s="12"/>
    </row>
    <row r="18" spans="1:46" ht="15.75" customHeight="1" thickBot="1">
      <c r="A18" s="93"/>
      <c r="B18" s="93"/>
      <c r="C18" s="149"/>
      <c r="D18" s="149"/>
      <c r="E18" s="17"/>
      <c r="F18" s="26">
        <f>IF(E18=0,0,VLOOKUP(E18,TC!B$5:C$63,2,FALSE))</f>
        <v>0</v>
      </c>
      <c r="G18" s="11"/>
      <c r="H18" s="150"/>
      <c r="I18" s="152"/>
      <c r="J18" s="154"/>
      <c r="K18" s="156"/>
      <c r="L18" s="158"/>
      <c r="M18" s="160"/>
      <c r="N18" s="132"/>
      <c r="O18" s="135"/>
      <c r="P18" s="239"/>
      <c r="Q18" s="141"/>
      <c r="R18" s="243"/>
      <c r="S18" s="280"/>
      <c r="T18" s="223"/>
      <c r="U18" s="114"/>
      <c r="V18" s="117"/>
      <c r="W18" s="117"/>
      <c r="X18" s="226"/>
      <c r="Y18" s="229"/>
      <c r="Z18" s="232"/>
      <c r="AA18" s="205"/>
      <c r="AB18" s="208"/>
      <c r="AC18" s="211"/>
      <c r="AD18" s="214"/>
      <c r="AE18" s="217"/>
      <c r="AF18" s="220"/>
      <c r="AG18" s="199"/>
      <c r="AH18" s="202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21" t="s">
        <v>66</v>
      </c>
    </row>
    <row r="19" spans="1:46" ht="15" customHeight="1">
      <c r="A19" s="91" t="s">
        <v>46</v>
      </c>
      <c r="B19" s="91">
        <f t="shared" ref="B19" si="10">+B13+1</f>
        <v>44533</v>
      </c>
      <c r="C19" s="300" t="s">
        <v>22</v>
      </c>
      <c r="D19" s="87"/>
      <c r="E19" s="13"/>
      <c r="F19" s="23">
        <f>IF(E19=0,0,VLOOKUP(E19,TC!B$5:C$63,2,FALSE))</f>
        <v>0</v>
      </c>
      <c r="G19" s="14"/>
      <c r="H19" s="87">
        <v>720</v>
      </c>
      <c r="I19" s="84">
        <f>F19*G19+F20*G20+F21*G21</f>
        <v>0</v>
      </c>
      <c r="J19" s="81"/>
      <c r="K19" s="78"/>
      <c r="L19" s="75"/>
      <c r="M19" s="72"/>
      <c r="N19" s="185"/>
      <c r="O19" s="187"/>
      <c r="P19" s="190"/>
      <c r="Q19" s="192"/>
      <c r="R19" s="249"/>
      <c r="S19" s="274"/>
      <c r="T19" s="196"/>
      <c r="U19" s="173">
        <f>SUM(I19:T21)</f>
        <v>0</v>
      </c>
      <c r="V19" s="116">
        <f t="shared" ref="V19" si="11">U19/$H19</f>
        <v>0</v>
      </c>
      <c r="W19" s="116">
        <f t="shared" ref="W19" si="12">I19/$H19</f>
        <v>0</v>
      </c>
      <c r="X19" s="177">
        <f>IF(J19=0,0,J19/$H19)</f>
        <v>0</v>
      </c>
      <c r="Y19" s="179">
        <f>IF(K19=0,0,K19/$H19)</f>
        <v>0</v>
      </c>
      <c r="Z19" s="181">
        <f>IF(L19=0,0,L19/$H19)</f>
        <v>0</v>
      </c>
      <c r="AA19" s="183">
        <f>IF(M19=0,0,M19/$H19)</f>
        <v>0</v>
      </c>
      <c r="AB19" s="161">
        <f>IF(N19=0,0,N19/$H19)</f>
        <v>0</v>
      </c>
      <c r="AC19" s="163">
        <f>IF(O19=0,0,O19/$H19)</f>
        <v>0</v>
      </c>
      <c r="AD19" s="165">
        <f>IF(P19=0,0,P19/$H19)</f>
        <v>0</v>
      </c>
      <c r="AE19" s="167">
        <f>IF(Q19=0,0,Q19/$H19)</f>
        <v>0</v>
      </c>
      <c r="AF19" s="169">
        <f>IF(R19=0,0,R19/$H19)</f>
        <v>0</v>
      </c>
      <c r="AG19" s="198">
        <f>IF(S19=0,0,S19/$H19)</f>
        <v>0</v>
      </c>
      <c r="AH19" s="171">
        <f t="shared" ref="AH19" si="13">IF(T19=0,0,T19/$H19)</f>
        <v>0</v>
      </c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21" t="s">
        <v>36</v>
      </c>
    </row>
    <row r="20" spans="1:46" ht="15" customHeight="1">
      <c r="A20" s="92"/>
      <c r="B20" s="92"/>
      <c r="C20" s="301"/>
      <c r="D20" s="88"/>
      <c r="E20" s="9"/>
      <c r="F20" s="24">
        <f>IF(E20=0,0,VLOOKUP(E20,TC!B$5:C$63,2,FALSE))</f>
        <v>0</v>
      </c>
      <c r="G20" s="10"/>
      <c r="H20" s="88"/>
      <c r="I20" s="85"/>
      <c r="J20" s="82"/>
      <c r="K20" s="79"/>
      <c r="L20" s="76"/>
      <c r="M20" s="73"/>
      <c r="N20" s="131"/>
      <c r="O20" s="188"/>
      <c r="P20" s="137"/>
      <c r="Q20" s="140"/>
      <c r="R20" s="242"/>
      <c r="S20" s="275"/>
      <c r="T20" s="146"/>
      <c r="U20" s="113"/>
      <c r="V20" s="116"/>
      <c r="W20" s="116"/>
      <c r="X20" s="119"/>
      <c r="Y20" s="122"/>
      <c r="Z20" s="125"/>
      <c r="AA20" s="128"/>
      <c r="AB20" s="95"/>
      <c r="AC20" s="98"/>
      <c r="AD20" s="101"/>
      <c r="AE20" s="104"/>
      <c r="AF20" s="107"/>
      <c r="AG20" s="198"/>
      <c r="AH20" s="110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21" t="s">
        <v>37</v>
      </c>
    </row>
    <row r="21" spans="1:46" ht="15.75" customHeight="1" thickBot="1">
      <c r="A21" s="92"/>
      <c r="B21" s="92"/>
      <c r="C21" s="302"/>
      <c r="D21" s="89"/>
      <c r="E21" s="15"/>
      <c r="F21" s="25">
        <f>IF(E21=0,0,VLOOKUP(E21,TC!B$5:C$63,2,FALSE))</f>
        <v>0</v>
      </c>
      <c r="G21" s="16"/>
      <c r="H21" s="89"/>
      <c r="I21" s="86"/>
      <c r="J21" s="83"/>
      <c r="K21" s="80"/>
      <c r="L21" s="77"/>
      <c r="M21" s="74"/>
      <c r="N21" s="186"/>
      <c r="O21" s="189"/>
      <c r="P21" s="191"/>
      <c r="Q21" s="193"/>
      <c r="R21" s="250"/>
      <c r="S21" s="276"/>
      <c r="T21" s="197"/>
      <c r="U21" s="174"/>
      <c r="V21" s="176"/>
      <c r="W21" s="176"/>
      <c r="X21" s="178"/>
      <c r="Y21" s="180"/>
      <c r="Z21" s="182"/>
      <c r="AA21" s="184"/>
      <c r="AB21" s="162"/>
      <c r="AC21" s="164"/>
      <c r="AD21" s="166"/>
      <c r="AE21" s="168"/>
      <c r="AF21" s="170"/>
      <c r="AG21" s="296"/>
      <c r="AH21" s="172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21" t="s">
        <v>39</v>
      </c>
    </row>
    <row r="22" spans="1:46" ht="15" customHeight="1" thickTop="1">
      <c r="A22" s="92" t="s">
        <v>46</v>
      </c>
      <c r="B22" s="92"/>
      <c r="C22" s="269" t="s">
        <v>25</v>
      </c>
      <c r="D22" s="269"/>
      <c r="E22" s="9"/>
      <c r="F22" s="24">
        <f>IF(E22=0,0,VLOOKUP(E22,TC!B$5:C$63,2,FALSE))</f>
        <v>0</v>
      </c>
      <c r="G22" s="10"/>
      <c r="H22" s="87">
        <v>720</v>
      </c>
      <c r="I22" s="151">
        <f>F22*G22+F23*G23+F24*G24</f>
        <v>0</v>
      </c>
      <c r="J22" s="153"/>
      <c r="K22" s="155"/>
      <c r="L22" s="157"/>
      <c r="M22" s="159"/>
      <c r="N22" s="130"/>
      <c r="O22" s="268"/>
      <c r="P22" s="295"/>
      <c r="Q22" s="139"/>
      <c r="R22" s="142"/>
      <c r="S22" s="274"/>
      <c r="T22" s="145"/>
      <c r="U22" s="112">
        <f>SUM(I22:T24)</f>
        <v>0</v>
      </c>
      <c r="V22" s="115">
        <f t="shared" ref="V22" si="14">U22/$H22</f>
        <v>0</v>
      </c>
      <c r="W22" s="115">
        <f t="shared" ref="W22" si="15">I22/$H22</f>
        <v>0</v>
      </c>
      <c r="X22" s="224">
        <f>IF(J22=0,0,J22/$H22)</f>
        <v>0</v>
      </c>
      <c r="Y22" s="227">
        <f>IF(K22=0,0,K22/$H22)</f>
        <v>0</v>
      </c>
      <c r="Z22" s="230">
        <f>IF(L22=0,0,L22/$H22)</f>
        <v>0</v>
      </c>
      <c r="AA22" s="203">
        <f>IF(M22=0,0,M22/$H22)</f>
        <v>0</v>
      </c>
      <c r="AB22" s="206">
        <f>IF(N22=0,0,N22/$H22)</f>
        <v>0</v>
      </c>
      <c r="AC22" s="209">
        <f>IF(O22=0,0,O22/$H22)</f>
        <v>0</v>
      </c>
      <c r="AD22" s="212">
        <f>IF(P22=0,0,P22/$H22)</f>
        <v>0</v>
      </c>
      <c r="AE22" s="215">
        <f>IF(Q22=0,0,Q22/$H22)</f>
        <v>0</v>
      </c>
      <c r="AF22" s="218">
        <f>IF(R22=0,0,R22/$H22)</f>
        <v>0</v>
      </c>
      <c r="AG22" s="198">
        <f>IF(S22=0,0,S22/$H22)</f>
        <v>0</v>
      </c>
      <c r="AH22" s="200">
        <f t="shared" ref="AH22" si="16">IF(T22=0,0,T22/$H22)</f>
        <v>0</v>
      </c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21" t="s">
        <v>40</v>
      </c>
    </row>
    <row r="23" spans="1:46" ht="15" customHeight="1">
      <c r="A23" s="92"/>
      <c r="B23" s="92"/>
      <c r="C23" s="90"/>
      <c r="D23" s="90"/>
      <c r="E23" s="9"/>
      <c r="F23" s="24">
        <f>IF(E23=0,0,VLOOKUP(E23,TC!B$5:C$63,2,FALSE))</f>
        <v>0</v>
      </c>
      <c r="G23" s="10"/>
      <c r="H23" s="88"/>
      <c r="I23" s="85"/>
      <c r="J23" s="82"/>
      <c r="K23" s="79"/>
      <c r="L23" s="76"/>
      <c r="M23" s="73"/>
      <c r="N23" s="131"/>
      <c r="O23" s="188"/>
      <c r="P23" s="238"/>
      <c r="Q23" s="140"/>
      <c r="R23" s="143"/>
      <c r="S23" s="275"/>
      <c r="T23" s="146"/>
      <c r="U23" s="113"/>
      <c r="V23" s="116"/>
      <c r="W23" s="116"/>
      <c r="X23" s="225"/>
      <c r="Y23" s="228"/>
      <c r="Z23" s="231"/>
      <c r="AA23" s="204"/>
      <c r="AB23" s="207"/>
      <c r="AC23" s="210"/>
      <c r="AD23" s="213"/>
      <c r="AE23" s="216"/>
      <c r="AF23" s="219"/>
      <c r="AG23" s="198"/>
      <c r="AH23" s="201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21" t="s">
        <v>41</v>
      </c>
      <c r="AT23" s="12"/>
    </row>
    <row r="24" spans="1:46" ht="15.75" customHeight="1" thickBot="1">
      <c r="A24" s="93"/>
      <c r="B24" s="93"/>
      <c r="C24" s="149"/>
      <c r="D24" s="149"/>
      <c r="E24" s="17"/>
      <c r="F24" s="26">
        <f>IF(E24=0,0,VLOOKUP(E24,TC!B$5:C$63,2,FALSE))</f>
        <v>0</v>
      </c>
      <c r="G24" s="11"/>
      <c r="H24" s="150"/>
      <c r="I24" s="152"/>
      <c r="J24" s="154"/>
      <c r="K24" s="156"/>
      <c r="L24" s="158"/>
      <c r="M24" s="160"/>
      <c r="N24" s="132"/>
      <c r="O24" s="236"/>
      <c r="P24" s="239"/>
      <c r="Q24" s="141"/>
      <c r="R24" s="144"/>
      <c r="S24" s="280"/>
      <c r="T24" s="147"/>
      <c r="U24" s="114"/>
      <c r="V24" s="117"/>
      <c r="W24" s="117"/>
      <c r="X24" s="226"/>
      <c r="Y24" s="229"/>
      <c r="Z24" s="232"/>
      <c r="AA24" s="205"/>
      <c r="AB24" s="208"/>
      <c r="AC24" s="211"/>
      <c r="AD24" s="214"/>
      <c r="AE24" s="217"/>
      <c r="AF24" s="220"/>
      <c r="AG24" s="199"/>
      <c r="AH24" s="202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21" t="s">
        <v>43</v>
      </c>
    </row>
    <row r="25" spans="1:46" ht="15" customHeight="1">
      <c r="A25" s="91" t="s">
        <v>52</v>
      </c>
      <c r="B25" s="91">
        <f t="shared" ref="B25" si="17">+B19+1</f>
        <v>44534</v>
      </c>
      <c r="C25" s="300" t="s">
        <v>22</v>
      </c>
      <c r="D25" s="87"/>
      <c r="E25" s="13"/>
      <c r="F25" s="23">
        <f>IF(E25=0,0,VLOOKUP(E25,TC!B$5:C$63,2,FALSE))</f>
        <v>0</v>
      </c>
      <c r="G25" s="14"/>
      <c r="H25" s="87">
        <v>720</v>
      </c>
      <c r="I25" s="84">
        <f>F25*G25+F26*G26+F27*G27</f>
        <v>0</v>
      </c>
      <c r="J25" s="81"/>
      <c r="K25" s="78"/>
      <c r="L25" s="75"/>
      <c r="M25" s="72"/>
      <c r="N25" s="185"/>
      <c r="O25" s="187"/>
      <c r="P25" s="190"/>
      <c r="Q25" s="192"/>
      <c r="R25" s="194"/>
      <c r="S25" s="274"/>
      <c r="T25" s="196"/>
      <c r="U25" s="173">
        <f>SUM(I25:T27)</f>
        <v>0</v>
      </c>
      <c r="V25" s="116">
        <f t="shared" ref="V25" si="18">U25/$H25</f>
        <v>0</v>
      </c>
      <c r="W25" s="116">
        <f t="shared" ref="W25" si="19">I25/$H25</f>
        <v>0</v>
      </c>
      <c r="X25" s="177">
        <f>IF(J25=0,0,J25/$H25)</f>
        <v>0</v>
      </c>
      <c r="Y25" s="179">
        <f>IF(K25=0,0,K25/$H25)</f>
        <v>0</v>
      </c>
      <c r="Z25" s="181">
        <f>IF(L25=0,0,L25/$H25)</f>
        <v>0</v>
      </c>
      <c r="AA25" s="183">
        <f>IF(M25=0,0,M25/$H25)</f>
        <v>0</v>
      </c>
      <c r="AB25" s="161">
        <f>IF(N25=0,0,N25/$H25)</f>
        <v>0</v>
      </c>
      <c r="AC25" s="163">
        <f>IF(O25=0,0,O25/$H25)</f>
        <v>0</v>
      </c>
      <c r="AD25" s="165">
        <f>IF(P25=0,0,P25/$H25)</f>
        <v>0</v>
      </c>
      <c r="AE25" s="167">
        <f>IF(Q25=0,0,Q25/$H25)</f>
        <v>0</v>
      </c>
      <c r="AF25" s="169">
        <f>IF(R25=0,0,R25/$H25)</f>
        <v>0</v>
      </c>
      <c r="AG25" s="198">
        <f>IF(S25=0,0,S25/$H25)</f>
        <v>0</v>
      </c>
      <c r="AH25" s="171">
        <f t="shared" ref="AH25" si="20">IF(T25=0,0,T25/$H25)</f>
        <v>0</v>
      </c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21" t="s">
        <v>44</v>
      </c>
    </row>
    <row r="26" spans="1:46" ht="15" customHeight="1">
      <c r="A26" s="92"/>
      <c r="B26" s="92"/>
      <c r="C26" s="301"/>
      <c r="D26" s="88"/>
      <c r="E26" s="9"/>
      <c r="F26" s="24">
        <f>IF(E26=0,0,VLOOKUP(E26,TC!B$5:C$63,2,FALSE))</f>
        <v>0</v>
      </c>
      <c r="G26" s="10"/>
      <c r="H26" s="88"/>
      <c r="I26" s="85"/>
      <c r="J26" s="82"/>
      <c r="K26" s="79"/>
      <c r="L26" s="76"/>
      <c r="M26" s="73"/>
      <c r="N26" s="131"/>
      <c r="O26" s="188"/>
      <c r="P26" s="137"/>
      <c r="Q26" s="140"/>
      <c r="R26" s="143"/>
      <c r="S26" s="275"/>
      <c r="T26" s="146"/>
      <c r="U26" s="113"/>
      <c r="V26" s="116"/>
      <c r="W26" s="116"/>
      <c r="X26" s="119"/>
      <c r="Y26" s="122"/>
      <c r="Z26" s="125"/>
      <c r="AA26" s="128"/>
      <c r="AB26" s="95"/>
      <c r="AC26" s="98"/>
      <c r="AD26" s="101"/>
      <c r="AE26" s="104"/>
      <c r="AF26" s="107"/>
      <c r="AG26" s="198"/>
      <c r="AH26" s="110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21" t="s">
        <v>45</v>
      </c>
    </row>
    <row r="27" spans="1:46" ht="15.75" customHeight="1" thickBot="1">
      <c r="A27" s="92"/>
      <c r="B27" s="92"/>
      <c r="C27" s="302"/>
      <c r="D27" s="89"/>
      <c r="E27" s="15"/>
      <c r="F27" s="25">
        <f>IF(E27=0,0,VLOOKUP(E27,TC!B$5:C$63,2,FALSE))</f>
        <v>0</v>
      </c>
      <c r="G27" s="16"/>
      <c r="H27" s="89"/>
      <c r="I27" s="86"/>
      <c r="J27" s="83"/>
      <c r="K27" s="80"/>
      <c r="L27" s="77"/>
      <c r="M27" s="74"/>
      <c r="N27" s="186"/>
      <c r="O27" s="189"/>
      <c r="P27" s="191"/>
      <c r="Q27" s="193"/>
      <c r="R27" s="195"/>
      <c r="S27" s="276"/>
      <c r="T27" s="197"/>
      <c r="U27" s="174"/>
      <c r="V27" s="176"/>
      <c r="W27" s="176"/>
      <c r="X27" s="178"/>
      <c r="Y27" s="180"/>
      <c r="Z27" s="182"/>
      <c r="AA27" s="184"/>
      <c r="AB27" s="162"/>
      <c r="AC27" s="164"/>
      <c r="AD27" s="166"/>
      <c r="AE27" s="168"/>
      <c r="AF27" s="170"/>
      <c r="AG27" s="296"/>
      <c r="AH27" s="172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18" t="s">
        <v>47</v>
      </c>
    </row>
    <row r="28" spans="1:46" ht="15" customHeight="1" thickTop="1">
      <c r="A28" s="92"/>
      <c r="B28" s="92"/>
      <c r="C28" s="269" t="s">
        <v>25</v>
      </c>
      <c r="D28" s="269"/>
      <c r="E28" s="9"/>
      <c r="F28" s="24">
        <f>IF(E28=0,0,VLOOKUP(E28,TC!B$5:C$63,2,FALSE))</f>
        <v>0</v>
      </c>
      <c r="G28" s="10"/>
      <c r="H28" s="87">
        <v>720</v>
      </c>
      <c r="I28" s="151">
        <f>F28*G28+F29*G29+F30*G30</f>
        <v>0</v>
      </c>
      <c r="J28" s="153"/>
      <c r="K28" s="155"/>
      <c r="L28" s="157"/>
      <c r="M28" s="159"/>
      <c r="N28" s="130"/>
      <c r="O28" s="268"/>
      <c r="P28" s="295"/>
      <c r="Q28" s="139"/>
      <c r="R28" s="142"/>
      <c r="S28" s="274"/>
      <c r="T28" s="145"/>
      <c r="U28" s="112">
        <f>SUM(I28:T30)</f>
        <v>0</v>
      </c>
      <c r="V28" s="115">
        <f t="shared" ref="V28" si="21">U28/$H28</f>
        <v>0</v>
      </c>
      <c r="W28" s="115">
        <f t="shared" ref="W28" si="22">I28/$H28</f>
        <v>0</v>
      </c>
      <c r="X28" s="224">
        <f>IF(J28=0,0,J28/$H28)</f>
        <v>0</v>
      </c>
      <c r="Y28" s="227">
        <f>IF(K28=0,0,K28/$H28)</f>
        <v>0</v>
      </c>
      <c r="Z28" s="230">
        <f>IF(L28=0,0,L28/$H28)</f>
        <v>0</v>
      </c>
      <c r="AA28" s="203">
        <f>IF(M28=0,0,M28/$H28)</f>
        <v>0</v>
      </c>
      <c r="AB28" s="206">
        <f>IF(N28=0,0,N28/$H28)</f>
        <v>0</v>
      </c>
      <c r="AC28" s="209">
        <f>IF(O28=0,0,O28/$H28)</f>
        <v>0</v>
      </c>
      <c r="AD28" s="212">
        <f>IF(P28=0,0,P28/$H28)</f>
        <v>0</v>
      </c>
      <c r="AE28" s="215">
        <f>IF(Q28=0,0,Q28/$H28)</f>
        <v>0</v>
      </c>
      <c r="AF28" s="218">
        <f>IF(R28=0,0,R28/$H28)</f>
        <v>0</v>
      </c>
      <c r="AG28" s="198">
        <f>IF(S28=0,0,S28/$H28)</f>
        <v>0</v>
      </c>
      <c r="AH28" s="200">
        <f t="shared" ref="AH28" si="23">IF(T28=0,0,T28/$H28)</f>
        <v>0</v>
      </c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62" t="s">
        <v>42</v>
      </c>
    </row>
    <row r="29" spans="1:46" ht="15" customHeight="1">
      <c r="A29" s="92"/>
      <c r="B29" s="92"/>
      <c r="C29" s="90"/>
      <c r="D29" s="90"/>
      <c r="E29" s="9"/>
      <c r="F29" s="24">
        <f>IF(E29=0,0,VLOOKUP(E29,TC!B$5:C$63,2,FALSE))</f>
        <v>0</v>
      </c>
      <c r="G29" s="10"/>
      <c r="H29" s="88"/>
      <c r="I29" s="85"/>
      <c r="J29" s="82"/>
      <c r="K29" s="79"/>
      <c r="L29" s="76"/>
      <c r="M29" s="73"/>
      <c r="N29" s="131"/>
      <c r="O29" s="188"/>
      <c r="P29" s="238"/>
      <c r="Q29" s="140"/>
      <c r="R29" s="143"/>
      <c r="S29" s="275"/>
      <c r="T29" s="146"/>
      <c r="U29" s="113"/>
      <c r="V29" s="116"/>
      <c r="W29" s="116"/>
      <c r="X29" s="225"/>
      <c r="Y29" s="228"/>
      <c r="Z29" s="231"/>
      <c r="AA29" s="204"/>
      <c r="AB29" s="207"/>
      <c r="AC29" s="210"/>
      <c r="AD29" s="213"/>
      <c r="AE29" s="216"/>
      <c r="AF29" s="219"/>
      <c r="AG29" s="198"/>
      <c r="AH29" s="201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62" t="s">
        <v>48</v>
      </c>
      <c r="AT29" s="12"/>
    </row>
    <row r="30" spans="1:46" ht="15.75" customHeight="1" thickBot="1">
      <c r="A30" s="93"/>
      <c r="B30" s="93"/>
      <c r="C30" s="149"/>
      <c r="D30" s="149"/>
      <c r="E30" s="17"/>
      <c r="F30" s="26">
        <f>IF(E30=0,0,VLOOKUP(E30,TC!B$5:C$63,2,FALSE))</f>
        <v>0</v>
      </c>
      <c r="G30" s="11"/>
      <c r="H30" s="150"/>
      <c r="I30" s="152"/>
      <c r="J30" s="154"/>
      <c r="K30" s="156"/>
      <c r="L30" s="158"/>
      <c r="M30" s="160"/>
      <c r="N30" s="132"/>
      <c r="O30" s="236"/>
      <c r="P30" s="239"/>
      <c r="Q30" s="141"/>
      <c r="R30" s="144"/>
      <c r="S30" s="280"/>
      <c r="T30" s="147"/>
      <c r="U30" s="114"/>
      <c r="V30" s="117"/>
      <c r="W30" s="117"/>
      <c r="X30" s="226"/>
      <c r="Y30" s="229"/>
      <c r="Z30" s="232"/>
      <c r="AA30" s="205"/>
      <c r="AB30" s="208"/>
      <c r="AC30" s="211"/>
      <c r="AD30" s="214"/>
      <c r="AE30" s="217"/>
      <c r="AF30" s="220"/>
      <c r="AG30" s="199"/>
      <c r="AH30" s="202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18" t="s">
        <v>49</v>
      </c>
    </row>
    <row r="31" spans="1:46" ht="15" customHeight="1">
      <c r="A31" s="91" t="s">
        <v>21</v>
      </c>
      <c r="B31" s="91">
        <f>+B25+2</f>
        <v>44536</v>
      </c>
      <c r="C31" s="300" t="s">
        <v>22</v>
      </c>
      <c r="D31" s="87"/>
      <c r="E31" s="13"/>
      <c r="F31" s="23">
        <f>IF(E31=0,0,VLOOKUP(E31,TC!B$5:C$63,2,FALSE))</f>
        <v>0</v>
      </c>
      <c r="G31" s="14"/>
      <c r="H31" s="87">
        <v>720</v>
      </c>
      <c r="I31" s="84">
        <f>F31*G31+F32*G32+F33*G33</f>
        <v>0</v>
      </c>
      <c r="J31" s="81"/>
      <c r="K31" s="78"/>
      <c r="L31" s="75"/>
      <c r="M31" s="72"/>
      <c r="N31" s="185"/>
      <c r="O31" s="187"/>
      <c r="P31" s="190"/>
      <c r="Q31" s="192"/>
      <c r="R31" s="194"/>
      <c r="S31" s="274"/>
      <c r="T31" s="196"/>
      <c r="U31" s="173">
        <f>SUM(I31:T33)</f>
        <v>0</v>
      </c>
      <c r="V31" s="116">
        <f t="shared" ref="V31" si="24">U31/$H31</f>
        <v>0</v>
      </c>
      <c r="W31" s="116">
        <f t="shared" ref="W31" si="25">I31/$H31</f>
        <v>0</v>
      </c>
      <c r="X31" s="177">
        <f>IF(J31=0,0,J31/$H31)</f>
        <v>0</v>
      </c>
      <c r="Y31" s="179">
        <f>IF(K31=0,0,K31/$H31)</f>
        <v>0</v>
      </c>
      <c r="Z31" s="181">
        <f>IF(L31=0,0,L31/$H31)</f>
        <v>0</v>
      </c>
      <c r="AA31" s="183">
        <f>IF(M31=0,0,M31/$H31)</f>
        <v>0</v>
      </c>
      <c r="AB31" s="161">
        <f>IF(N31=0,0,N31/$H31)</f>
        <v>0</v>
      </c>
      <c r="AC31" s="163">
        <f>IF(O31=0,0,O31/$H31)</f>
        <v>0</v>
      </c>
      <c r="AD31" s="165">
        <f>IF(P31=0,0,P31/$H31)</f>
        <v>0</v>
      </c>
      <c r="AE31" s="167">
        <f>IF(Q31=0,0,Q31/$H31)</f>
        <v>0</v>
      </c>
      <c r="AF31" s="169">
        <f>IF(R31=0,0,R31/$H31)</f>
        <v>0</v>
      </c>
      <c r="AG31" s="198">
        <f>IF(S31=0,0,S31/$H31)</f>
        <v>0</v>
      </c>
      <c r="AH31" s="171">
        <f t="shared" ref="AH31" si="26">IF(T31=0,0,T31/$H31)</f>
        <v>0</v>
      </c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18" t="s">
        <v>50</v>
      </c>
    </row>
    <row r="32" spans="1:46" ht="15" customHeight="1">
      <c r="A32" s="92"/>
      <c r="B32" s="92"/>
      <c r="C32" s="301"/>
      <c r="D32" s="88"/>
      <c r="E32" s="9"/>
      <c r="F32" s="24">
        <f>IF(E32=0,0,VLOOKUP(E32,TC!B$5:C$63,2,FALSE))</f>
        <v>0</v>
      </c>
      <c r="G32" s="10"/>
      <c r="H32" s="88"/>
      <c r="I32" s="85"/>
      <c r="J32" s="82"/>
      <c r="K32" s="79"/>
      <c r="L32" s="76"/>
      <c r="M32" s="73"/>
      <c r="N32" s="131"/>
      <c r="O32" s="188"/>
      <c r="P32" s="137"/>
      <c r="Q32" s="140"/>
      <c r="R32" s="143"/>
      <c r="S32" s="275"/>
      <c r="T32" s="146"/>
      <c r="U32" s="113"/>
      <c r="V32" s="116"/>
      <c r="W32" s="116"/>
      <c r="X32" s="119"/>
      <c r="Y32" s="122"/>
      <c r="Z32" s="125"/>
      <c r="AA32" s="128"/>
      <c r="AB32" s="95"/>
      <c r="AC32" s="98"/>
      <c r="AD32" s="101"/>
      <c r="AE32" s="104"/>
      <c r="AF32" s="107"/>
      <c r="AG32" s="198"/>
      <c r="AH32" s="110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18" t="s">
        <v>51</v>
      </c>
    </row>
    <row r="33" spans="1:46" ht="15.75" customHeight="1" thickBot="1">
      <c r="A33" s="92"/>
      <c r="B33" s="92"/>
      <c r="C33" s="302"/>
      <c r="D33" s="89"/>
      <c r="E33" s="15"/>
      <c r="F33" s="25">
        <f>IF(E33=0,0,VLOOKUP(E33,TC!B$5:C$63,2,FALSE))</f>
        <v>0</v>
      </c>
      <c r="G33" s="16"/>
      <c r="H33" s="89"/>
      <c r="I33" s="86"/>
      <c r="J33" s="83"/>
      <c r="K33" s="80"/>
      <c r="L33" s="77"/>
      <c r="M33" s="74"/>
      <c r="N33" s="186"/>
      <c r="O33" s="189"/>
      <c r="P33" s="191"/>
      <c r="Q33" s="193"/>
      <c r="R33" s="195"/>
      <c r="S33" s="276"/>
      <c r="T33" s="197"/>
      <c r="U33" s="174"/>
      <c r="V33" s="176"/>
      <c r="W33" s="176"/>
      <c r="X33" s="178"/>
      <c r="Y33" s="180"/>
      <c r="Z33" s="182"/>
      <c r="AA33" s="184"/>
      <c r="AB33" s="162"/>
      <c r="AC33" s="164"/>
      <c r="AD33" s="166"/>
      <c r="AE33" s="168"/>
      <c r="AF33" s="170"/>
      <c r="AG33" s="296"/>
      <c r="AH33" s="172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18" t="s">
        <v>53</v>
      </c>
    </row>
    <row r="34" spans="1:46" ht="15" customHeight="1" thickTop="1">
      <c r="A34" s="92"/>
      <c r="B34" s="92"/>
      <c r="C34" s="269" t="s">
        <v>25</v>
      </c>
      <c r="D34" s="269"/>
      <c r="E34" s="9"/>
      <c r="F34" s="24">
        <f>IF(E34=0,0,VLOOKUP(E34,TC!B$5:C$63,2,FALSE))</f>
        <v>0</v>
      </c>
      <c r="G34" s="10"/>
      <c r="H34" s="87">
        <v>720</v>
      </c>
      <c r="I34" s="151">
        <f>F34*G34+F35*G35+F36*G36</f>
        <v>0</v>
      </c>
      <c r="J34" s="153"/>
      <c r="K34" s="155"/>
      <c r="L34" s="157"/>
      <c r="M34" s="159"/>
      <c r="N34" s="130"/>
      <c r="O34" s="268"/>
      <c r="P34" s="295"/>
      <c r="Q34" s="139"/>
      <c r="R34" s="142"/>
      <c r="S34" s="274"/>
      <c r="T34" s="145"/>
      <c r="U34" s="112">
        <f>SUM(I34:T36)</f>
        <v>0</v>
      </c>
      <c r="V34" s="115">
        <f t="shared" ref="V34" si="27">U34/$H34</f>
        <v>0</v>
      </c>
      <c r="W34" s="115">
        <f t="shared" ref="W34" si="28">I34/$H34</f>
        <v>0</v>
      </c>
      <c r="X34" s="224">
        <f>IF(J34=0,0,J34/$H34)</f>
        <v>0</v>
      </c>
      <c r="Y34" s="227">
        <f>IF(K34=0,0,K34/$H34)</f>
        <v>0</v>
      </c>
      <c r="Z34" s="230">
        <f>IF(L34=0,0,L34/$H34)</f>
        <v>0</v>
      </c>
      <c r="AA34" s="203">
        <f>IF(M34=0,0,M34/$H34)</f>
        <v>0</v>
      </c>
      <c r="AB34" s="206">
        <f>IF(N34=0,0,N34/$H34)</f>
        <v>0</v>
      </c>
      <c r="AC34" s="209">
        <f>IF(O34=0,0,O34/$H34)</f>
        <v>0</v>
      </c>
      <c r="AD34" s="212">
        <f>IF(P34=0,0,P34/$H34)</f>
        <v>0</v>
      </c>
      <c r="AE34" s="215">
        <f>IF(Q34=0,0,Q34/$H34)</f>
        <v>0</v>
      </c>
      <c r="AF34" s="218">
        <f>IF(R34=0,0,R34/$H34)</f>
        <v>0</v>
      </c>
      <c r="AG34" s="198">
        <f>IF(S34=0,0,S34/$H34)</f>
        <v>0</v>
      </c>
      <c r="AH34" s="200">
        <f t="shared" ref="AH34" si="29">IF(T34=0,0,T34/$H34)</f>
        <v>0</v>
      </c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62" t="s">
        <v>54</v>
      </c>
    </row>
    <row r="35" spans="1:46" ht="15" customHeight="1">
      <c r="A35" s="92"/>
      <c r="B35" s="92"/>
      <c r="C35" s="90"/>
      <c r="D35" s="90"/>
      <c r="E35" s="9"/>
      <c r="F35" s="24">
        <f>IF(E35=0,0,VLOOKUP(E35,TC!B$5:C$63,2,FALSE))</f>
        <v>0</v>
      </c>
      <c r="G35" s="10"/>
      <c r="H35" s="88"/>
      <c r="I35" s="85"/>
      <c r="J35" s="82"/>
      <c r="K35" s="79"/>
      <c r="L35" s="76"/>
      <c r="M35" s="73"/>
      <c r="N35" s="131"/>
      <c r="O35" s="188"/>
      <c r="P35" s="238"/>
      <c r="Q35" s="140"/>
      <c r="R35" s="143"/>
      <c r="S35" s="275"/>
      <c r="T35" s="146"/>
      <c r="U35" s="113"/>
      <c r="V35" s="116"/>
      <c r="W35" s="116"/>
      <c r="X35" s="225"/>
      <c r="Y35" s="228"/>
      <c r="Z35" s="231"/>
      <c r="AA35" s="204"/>
      <c r="AB35" s="207"/>
      <c r="AC35" s="210"/>
      <c r="AD35" s="213"/>
      <c r="AE35" s="216"/>
      <c r="AF35" s="219"/>
      <c r="AG35" s="198"/>
      <c r="AH35" s="201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62" t="s">
        <v>55</v>
      </c>
      <c r="AT35" s="12"/>
    </row>
    <row r="36" spans="1:46" ht="15.75" customHeight="1" thickBot="1">
      <c r="A36" s="93"/>
      <c r="B36" s="93"/>
      <c r="C36" s="149"/>
      <c r="D36" s="149"/>
      <c r="E36" s="17"/>
      <c r="F36" s="26">
        <f>IF(E36=0,0,VLOOKUP(E36,TC!B$5:C$63,2,FALSE))</f>
        <v>0</v>
      </c>
      <c r="G36" s="11"/>
      <c r="H36" s="150"/>
      <c r="I36" s="152"/>
      <c r="J36" s="154"/>
      <c r="K36" s="156"/>
      <c r="L36" s="158"/>
      <c r="M36" s="160"/>
      <c r="N36" s="132"/>
      <c r="O36" s="236"/>
      <c r="P36" s="239"/>
      <c r="Q36" s="141"/>
      <c r="R36" s="144"/>
      <c r="S36" s="280"/>
      <c r="T36" s="147"/>
      <c r="U36" s="114"/>
      <c r="V36" s="117"/>
      <c r="W36" s="117"/>
      <c r="X36" s="226"/>
      <c r="Y36" s="229"/>
      <c r="Z36" s="232"/>
      <c r="AA36" s="205"/>
      <c r="AB36" s="208"/>
      <c r="AC36" s="211"/>
      <c r="AD36" s="214"/>
      <c r="AE36" s="217"/>
      <c r="AF36" s="220"/>
      <c r="AG36" s="199"/>
      <c r="AH36" s="202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18" t="s">
        <v>56</v>
      </c>
    </row>
    <row r="37" spans="1:46" ht="15" customHeight="1">
      <c r="A37" s="91" t="s">
        <v>24</v>
      </c>
      <c r="B37" s="91">
        <f>+B31+1</f>
        <v>44537</v>
      </c>
      <c r="C37" s="300" t="s">
        <v>22</v>
      </c>
      <c r="D37" s="87"/>
      <c r="E37" s="13"/>
      <c r="F37" s="23">
        <f>IF(E37=0,0,VLOOKUP(E37,TC!B$5:C$63,2,FALSE))</f>
        <v>0</v>
      </c>
      <c r="G37" s="14"/>
      <c r="H37" s="87">
        <v>720</v>
      </c>
      <c r="I37" s="84">
        <f>F37*G37+F38*G38+F39*G39</f>
        <v>0</v>
      </c>
      <c r="J37" s="81"/>
      <c r="K37" s="78"/>
      <c r="L37" s="75"/>
      <c r="M37" s="72"/>
      <c r="N37" s="185"/>
      <c r="O37" s="187"/>
      <c r="P37" s="190"/>
      <c r="Q37" s="192"/>
      <c r="R37" s="194"/>
      <c r="S37" s="274"/>
      <c r="T37" s="196"/>
      <c r="U37" s="173">
        <f>SUM(I37:T39)</f>
        <v>0</v>
      </c>
      <c r="V37" s="116">
        <f t="shared" ref="V37" si="30">U37/$H37</f>
        <v>0</v>
      </c>
      <c r="W37" s="116">
        <f t="shared" ref="W37" si="31">I37/$H37</f>
        <v>0</v>
      </c>
      <c r="X37" s="177">
        <f>IF(J37=0,0,J37/$H37)</f>
        <v>0</v>
      </c>
      <c r="Y37" s="179">
        <f>IF(K37=0,0,K37/$H37)</f>
        <v>0</v>
      </c>
      <c r="Z37" s="181">
        <f>IF(L37=0,0,L37/$H37)</f>
        <v>0</v>
      </c>
      <c r="AA37" s="183">
        <f>IF(M37=0,0,M37/$H37)</f>
        <v>0</v>
      </c>
      <c r="AB37" s="161">
        <f>IF(N37=0,0,N37/$H37)</f>
        <v>0</v>
      </c>
      <c r="AC37" s="163">
        <f>IF(O37=0,0,O37/$H37)</f>
        <v>0</v>
      </c>
      <c r="AD37" s="165">
        <f>IF(P37=0,0,P37/$H37)</f>
        <v>0</v>
      </c>
      <c r="AE37" s="167">
        <f>IF(Q37=0,0,Q37/$H37)</f>
        <v>0</v>
      </c>
      <c r="AF37" s="169">
        <f>IF(R37=0,0,R37/$H37)</f>
        <v>0</v>
      </c>
      <c r="AG37" s="198">
        <f>IF(S37=0,0,S37/$H37)</f>
        <v>0</v>
      </c>
      <c r="AH37" s="171">
        <f t="shared" ref="AH37" si="32">IF(T37=0,0,T37/$H37)</f>
        <v>0</v>
      </c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18" t="s">
        <v>57</v>
      </c>
    </row>
    <row r="38" spans="1:46" ht="15" customHeight="1">
      <c r="A38" s="92"/>
      <c r="B38" s="92"/>
      <c r="C38" s="301"/>
      <c r="D38" s="88"/>
      <c r="E38" s="9"/>
      <c r="F38" s="24">
        <f>IF(E38=0,0,VLOOKUP(E38,TC!B$5:C$63,2,FALSE))</f>
        <v>0</v>
      </c>
      <c r="G38" s="10"/>
      <c r="H38" s="88"/>
      <c r="I38" s="85"/>
      <c r="J38" s="82"/>
      <c r="K38" s="79"/>
      <c r="L38" s="76"/>
      <c r="M38" s="73"/>
      <c r="N38" s="131"/>
      <c r="O38" s="188"/>
      <c r="P38" s="137"/>
      <c r="Q38" s="140"/>
      <c r="R38" s="143"/>
      <c r="S38" s="275"/>
      <c r="T38" s="146"/>
      <c r="U38" s="113"/>
      <c r="V38" s="116"/>
      <c r="W38" s="116"/>
      <c r="X38" s="119"/>
      <c r="Y38" s="122"/>
      <c r="Z38" s="125"/>
      <c r="AA38" s="128"/>
      <c r="AB38" s="95"/>
      <c r="AC38" s="98"/>
      <c r="AD38" s="101"/>
      <c r="AE38" s="104"/>
      <c r="AF38" s="107"/>
      <c r="AG38" s="198"/>
      <c r="AH38" s="110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63" t="s">
        <v>69</v>
      </c>
    </row>
    <row r="39" spans="1:46" ht="15.75" customHeight="1" thickBot="1">
      <c r="A39" s="92"/>
      <c r="B39" s="92"/>
      <c r="C39" s="302"/>
      <c r="D39" s="89"/>
      <c r="E39" s="15"/>
      <c r="F39" s="25">
        <f>IF(E39=0,0,VLOOKUP(E39,TC!B$5:C$63,2,FALSE))</f>
        <v>0</v>
      </c>
      <c r="G39" s="16"/>
      <c r="H39" s="89"/>
      <c r="I39" s="86"/>
      <c r="J39" s="83"/>
      <c r="K39" s="80"/>
      <c r="L39" s="77"/>
      <c r="M39" s="74"/>
      <c r="N39" s="186"/>
      <c r="O39" s="189"/>
      <c r="P39" s="191"/>
      <c r="Q39" s="193"/>
      <c r="R39" s="195"/>
      <c r="S39" s="276"/>
      <c r="T39" s="197"/>
      <c r="U39" s="174"/>
      <c r="V39" s="176"/>
      <c r="W39" s="176"/>
      <c r="X39" s="178"/>
      <c r="Y39" s="180"/>
      <c r="Z39" s="182"/>
      <c r="AA39" s="184"/>
      <c r="AB39" s="162"/>
      <c r="AC39" s="164"/>
      <c r="AD39" s="166"/>
      <c r="AE39" s="168"/>
      <c r="AF39" s="170"/>
      <c r="AG39" s="296"/>
      <c r="AH39" s="172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18" t="s">
        <v>58</v>
      </c>
    </row>
    <row r="40" spans="1:46" ht="15" customHeight="1" thickTop="1">
      <c r="A40" s="92"/>
      <c r="B40" s="92"/>
      <c r="C40" s="269" t="s">
        <v>25</v>
      </c>
      <c r="D40" s="269"/>
      <c r="E40" s="9"/>
      <c r="F40" s="24">
        <f>IF(E40=0,0,VLOOKUP(E40,TC!B$5:C$63,2,FALSE))</f>
        <v>0</v>
      </c>
      <c r="G40" s="10"/>
      <c r="H40" s="87">
        <v>720</v>
      </c>
      <c r="I40" s="151">
        <f>F40*G40+F41*G41+F42*G42</f>
        <v>0</v>
      </c>
      <c r="J40" s="153"/>
      <c r="K40" s="155"/>
      <c r="L40" s="157"/>
      <c r="M40" s="159"/>
      <c r="N40" s="130"/>
      <c r="O40" s="268"/>
      <c r="P40" s="295"/>
      <c r="Q40" s="139"/>
      <c r="R40" s="142"/>
      <c r="S40" s="274"/>
      <c r="T40" s="145"/>
      <c r="U40" s="112">
        <f>SUM(I40:T42)</f>
        <v>0</v>
      </c>
      <c r="V40" s="115">
        <f t="shared" ref="V40" si="33">U40/$H40</f>
        <v>0</v>
      </c>
      <c r="W40" s="115">
        <f t="shared" ref="W40" si="34">I40/$H40</f>
        <v>0</v>
      </c>
      <c r="X40" s="224">
        <f>IF(J40=0,0,J40/$H40)</f>
        <v>0</v>
      </c>
      <c r="Y40" s="227">
        <f>IF(K40=0,0,K40/$H40)</f>
        <v>0</v>
      </c>
      <c r="Z40" s="230">
        <f>IF(L40=0,0,L40/$H40)</f>
        <v>0</v>
      </c>
      <c r="AA40" s="203">
        <f>IF(M40=0,0,M40/$H40)</f>
        <v>0</v>
      </c>
      <c r="AB40" s="206">
        <f>IF(N40=0,0,N40/$H40)</f>
        <v>0</v>
      </c>
      <c r="AC40" s="209">
        <f>IF(O40=0,0,O40/$H40)</f>
        <v>0</v>
      </c>
      <c r="AD40" s="212">
        <f>IF(P40=0,0,P40/$H40)</f>
        <v>0</v>
      </c>
      <c r="AE40" s="215">
        <f>IF(Q40=0,0,Q40/$H40)</f>
        <v>0</v>
      </c>
      <c r="AF40" s="218">
        <f>IF(R40=0,0,R40/$H40)</f>
        <v>0</v>
      </c>
      <c r="AG40" s="198">
        <f>IF(S40=0,0,S40/$H40)</f>
        <v>0</v>
      </c>
      <c r="AH40" s="200">
        <f t="shared" ref="AH40" si="35">IF(T40=0,0,T40/$H40)</f>
        <v>0</v>
      </c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18" t="s">
        <v>59</v>
      </c>
    </row>
    <row r="41" spans="1:46" ht="15" customHeight="1">
      <c r="A41" s="92"/>
      <c r="B41" s="92"/>
      <c r="C41" s="90"/>
      <c r="D41" s="90"/>
      <c r="E41" s="9"/>
      <c r="F41" s="24">
        <f>IF(E41=0,0,VLOOKUP(E41,TC!B$5:C$63,2,FALSE))</f>
        <v>0</v>
      </c>
      <c r="G41" s="10"/>
      <c r="H41" s="88"/>
      <c r="I41" s="85"/>
      <c r="J41" s="82"/>
      <c r="K41" s="79"/>
      <c r="L41" s="76"/>
      <c r="M41" s="73"/>
      <c r="N41" s="131"/>
      <c r="O41" s="188"/>
      <c r="P41" s="238"/>
      <c r="Q41" s="140"/>
      <c r="R41" s="143"/>
      <c r="S41" s="275"/>
      <c r="T41" s="146"/>
      <c r="U41" s="113"/>
      <c r="V41" s="116"/>
      <c r="W41" s="116"/>
      <c r="X41" s="225"/>
      <c r="Y41" s="228"/>
      <c r="Z41" s="231"/>
      <c r="AA41" s="204"/>
      <c r="AB41" s="207"/>
      <c r="AC41" s="210"/>
      <c r="AD41" s="213"/>
      <c r="AE41" s="216"/>
      <c r="AF41" s="219"/>
      <c r="AG41" s="198"/>
      <c r="AH41" s="201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63" t="s">
        <v>37</v>
      </c>
      <c r="AT41" s="12"/>
    </row>
    <row r="42" spans="1:46" ht="15.75" customHeight="1" thickBot="1">
      <c r="A42" s="93"/>
      <c r="B42" s="93"/>
      <c r="C42" s="149"/>
      <c r="D42" s="149"/>
      <c r="E42" s="17"/>
      <c r="F42" s="26">
        <f>IF(E42=0,0,VLOOKUP(E42,TC!B$5:C$63,2,FALSE))</f>
        <v>0</v>
      </c>
      <c r="G42" s="11"/>
      <c r="H42" s="150"/>
      <c r="I42" s="152"/>
      <c r="J42" s="154"/>
      <c r="K42" s="156"/>
      <c r="L42" s="158"/>
      <c r="M42" s="160"/>
      <c r="N42" s="132"/>
      <c r="O42" s="236"/>
      <c r="P42" s="239"/>
      <c r="Q42" s="141"/>
      <c r="R42" s="144"/>
      <c r="S42" s="280"/>
      <c r="T42" s="147"/>
      <c r="U42" s="114"/>
      <c r="V42" s="117"/>
      <c r="W42" s="117"/>
      <c r="X42" s="226"/>
      <c r="Y42" s="229"/>
      <c r="Z42" s="232"/>
      <c r="AA42" s="205"/>
      <c r="AB42" s="208"/>
      <c r="AC42" s="211"/>
      <c r="AD42" s="214"/>
      <c r="AE42" s="217"/>
      <c r="AF42" s="220"/>
      <c r="AG42" s="199"/>
      <c r="AH42" s="202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63" t="s">
        <v>23</v>
      </c>
    </row>
    <row r="43" spans="1:46" ht="15" customHeight="1">
      <c r="A43" s="91" t="s">
        <v>31</v>
      </c>
      <c r="B43" s="91">
        <f>+B37+1</f>
        <v>44538</v>
      </c>
      <c r="C43" s="300" t="s">
        <v>22</v>
      </c>
      <c r="D43" s="87"/>
      <c r="E43" s="13"/>
      <c r="F43" s="23">
        <f>IF(E43=0,0,VLOOKUP(E43,TC!B$5:C$63,2,FALSE))</f>
        <v>0</v>
      </c>
      <c r="G43" s="14"/>
      <c r="H43" s="87">
        <v>720</v>
      </c>
      <c r="I43" s="84">
        <f>F43*G43+F44*G44+F45*G45</f>
        <v>0</v>
      </c>
      <c r="J43" s="81"/>
      <c r="K43" s="78"/>
      <c r="L43" s="75"/>
      <c r="M43" s="72"/>
      <c r="N43" s="185"/>
      <c r="O43" s="187"/>
      <c r="P43" s="190"/>
      <c r="Q43" s="192"/>
      <c r="R43" s="249"/>
      <c r="S43" s="274"/>
      <c r="T43" s="196"/>
      <c r="U43" s="173">
        <f>SUM(I43:T45)</f>
        <v>0</v>
      </c>
      <c r="V43" s="116">
        <f t="shared" ref="V43" si="36">U43/$H43</f>
        <v>0</v>
      </c>
      <c r="W43" s="116">
        <f t="shared" ref="W43" si="37">I43/$H43</f>
        <v>0</v>
      </c>
      <c r="X43" s="177">
        <f>IF(J43=0,0,J43/$H43)</f>
        <v>0</v>
      </c>
      <c r="Y43" s="179">
        <f>IF(K43=0,0,K43/$H43)</f>
        <v>0</v>
      </c>
      <c r="Z43" s="181">
        <f>IF(L43=0,0,L43/$H43)</f>
        <v>0</v>
      </c>
      <c r="AA43" s="183">
        <f>IF(M43=0,0,M43/$H43)</f>
        <v>0</v>
      </c>
      <c r="AB43" s="161">
        <f>IF(N43=0,0,N43/$H43)</f>
        <v>0</v>
      </c>
      <c r="AC43" s="163">
        <f>IF(O43=0,0,O43/$H43)</f>
        <v>0</v>
      </c>
      <c r="AD43" s="165">
        <f>IF(P43=0,0,P43/$H43)</f>
        <v>0</v>
      </c>
      <c r="AE43" s="167">
        <f>IF(Q43=0,0,Q43/$H43)</f>
        <v>0</v>
      </c>
      <c r="AF43" s="169">
        <f>IF(R43=0,0,R43/$H43)</f>
        <v>0</v>
      </c>
      <c r="AG43" s="198">
        <f>IF(S43=0,0,S43/$H43)</f>
        <v>0</v>
      </c>
      <c r="AH43" s="171">
        <f t="shared" ref="AH43" si="38">IF(T43=0,0,T43/$H43)</f>
        <v>0</v>
      </c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63" t="s">
        <v>32</v>
      </c>
    </row>
    <row r="44" spans="1:46" ht="15" customHeight="1">
      <c r="A44" s="92"/>
      <c r="B44" s="92"/>
      <c r="C44" s="301"/>
      <c r="D44" s="88"/>
      <c r="E44" s="9"/>
      <c r="F44" s="24">
        <f>IF(E44=0,0,VLOOKUP(E44,TC!B$5:C$63,2,FALSE))</f>
        <v>0</v>
      </c>
      <c r="G44" s="10"/>
      <c r="H44" s="88"/>
      <c r="I44" s="85"/>
      <c r="J44" s="82"/>
      <c r="K44" s="79"/>
      <c r="L44" s="76"/>
      <c r="M44" s="73"/>
      <c r="N44" s="131"/>
      <c r="O44" s="188"/>
      <c r="P44" s="137"/>
      <c r="Q44" s="140"/>
      <c r="R44" s="242"/>
      <c r="S44" s="275"/>
      <c r="T44" s="146"/>
      <c r="U44" s="113"/>
      <c r="V44" s="116"/>
      <c r="W44" s="116"/>
      <c r="X44" s="119"/>
      <c r="Y44" s="122"/>
      <c r="Z44" s="125"/>
      <c r="AA44" s="128"/>
      <c r="AB44" s="95"/>
      <c r="AC44" s="98"/>
      <c r="AD44" s="101"/>
      <c r="AE44" s="104"/>
      <c r="AF44" s="107"/>
      <c r="AG44" s="198"/>
      <c r="AH44" s="110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62" t="s">
        <v>80</v>
      </c>
    </row>
    <row r="45" spans="1:46" ht="15.75" customHeight="1" thickBot="1">
      <c r="A45" s="92"/>
      <c r="B45" s="92"/>
      <c r="C45" s="302"/>
      <c r="D45" s="89"/>
      <c r="E45" s="15"/>
      <c r="F45" s="25">
        <f>IF(E45=0,0,VLOOKUP(E45,TC!B$5:C$63,2,FALSE))</f>
        <v>0</v>
      </c>
      <c r="G45" s="16"/>
      <c r="H45" s="89"/>
      <c r="I45" s="86"/>
      <c r="J45" s="83"/>
      <c r="K45" s="80"/>
      <c r="L45" s="77"/>
      <c r="M45" s="74"/>
      <c r="N45" s="186"/>
      <c r="O45" s="189"/>
      <c r="P45" s="191"/>
      <c r="Q45" s="193"/>
      <c r="R45" s="250"/>
      <c r="S45" s="276"/>
      <c r="T45" s="197"/>
      <c r="U45" s="174"/>
      <c r="V45" s="176"/>
      <c r="W45" s="176"/>
      <c r="X45" s="178"/>
      <c r="Y45" s="180"/>
      <c r="Z45" s="182"/>
      <c r="AA45" s="184"/>
      <c r="AB45" s="162"/>
      <c r="AC45" s="164"/>
      <c r="AD45" s="166"/>
      <c r="AE45" s="168"/>
      <c r="AF45" s="170"/>
      <c r="AG45" s="296"/>
      <c r="AH45" s="172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62" t="s">
        <v>79</v>
      </c>
    </row>
    <row r="46" spans="1:46" ht="15" customHeight="1" thickTop="1">
      <c r="A46" s="92"/>
      <c r="B46" s="92"/>
      <c r="C46" s="269" t="s">
        <v>25</v>
      </c>
      <c r="D46" s="148"/>
      <c r="E46" s="9"/>
      <c r="F46" s="24">
        <f>IF(E46=0,0,VLOOKUP(E46,TC!B$5:C$63,2,FALSE))</f>
        <v>0</v>
      </c>
      <c r="G46" s="10"/>
      <c r="H46" s="87">
        <v>720</v>
      </c>
      <c r="I46" s="151">
        <f>F46*G46+F47*G47+F48*G48</f>
        <v>0</v>
      </c>
      <c r="J46" s="293"/>
      <c r="K46" s="244"/>
      <c r="L46" s="245"/>
      <c r="M46" s="233"/>
      <c r="N46" s="234"/>
      <c r="O46" s="235"/>
      <c r="P46" s="237"/>
      <c r="Q46" s="240"/>
      <c r="R46" s="241"/>
      <c r="S46" s="274"/>
      <c r="T46" s="221"/>
      <c r="U46" s="112">
        <f>SUM(I46:T48)</f>
        <v>0</v>
      </c>
      <c r="V46" s="115">
        <f t="shared" ref="V46" si="39">U46/$H46</f>
        <v>0</v>
      </c>
      <c r="W46" s="115">
        <f t="shared" ref="W46" si="40">I46/$H46</f>
        <v>0</v>
      </c>
      <c r="X46" s="224">
        <f>IF(J46=0,0,J46/$H46)</f>
        <v>0</v>
      </c>
      <c r="Y46" s="227">
        <f>IF(K46=0,0,K46/$H46)</f>
        <v>0</v>
      </c>
      <c r="Z46" s="230">
        <f>IF(L46=0,0,L46/$H46)</f>
        <v>0</v>
      </c>
      <c r="AA46" s="203">
        <f>IF(M46=0,0,M46/$H46)</f>
        <v>0</v>
      </c>
      <c r="AB46" s="206">
        <f>IF(N46=0,0,N46/$H46)</f>
        <v>0</v>
      </c>
      <c r="AC46" s="209">
        <f>IF(O46=0,0,O46/$H46)</f>
        <v>0</v>
      </c>
      <c r="AD46" s="212">
        <f>IF(P46=0,0,P46/$H46)</f>
        <v>0</v>
      </c>
      <c r="AE46" s="215">
        <f>IF(Q46=0,0,Q46/$H46)</f>
        <v>0</v>
      </c>
      <c r="AF46" s="218">
        <f>IF(R46=0,0,R46/$H46)</f>
        <v>0</v>
      </c>
      <c r="AG46" s="198">
        <f>IF(S46=0,0,S46/$H46)</f>
        <v>0</v>
      </c>
      <c r="AH46" s="200">
        <f t="shared" ref="AH46" si="41">IF(T46=0,0,T46/$H46)</f>
        <v>0</v>
      </c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18" t="s">
        <v>76</v>
      </c>
    </row>
    <row r="47" spans="1:46" ht="15" customHeight="1">
      <c r="A47" s="92"/>
      <c r="B47" s="92"/>
      <c r="C47" s="90"/>
      <c r="D47" s="90"/>
      <c r="E47" s="9"/>
      <c r="F47" s="24">
        <f>IF(E47=0,0,VLOOKUP(E47,TC!B$5:C$63,2,FALSE))</f>
        <v>0</v>
      </c>
      <c r="G47" s="10"/>
      <c r="H47" s="88"/>
      <c r="I47" s="85"/>
      <c r="J47" s="286"/>
      <c r="K47" s="79"/>
      <c r="L47" s="76"/>
      <c r="M47" s="73"/>
      <c r="N47" s="131"/>
      <c r="O47" s="188"/>
      <c r="P47" s="238"/>
      <c r="Q47" s="140"/>
      <c r="R47" s="242"/>
      <c r="S47" s="275"/>
      <c r="T47" s="222"/>
      <c r="U47" s="113"/>
      <c r="V47" s="116"/>
      <c r="W47" s="116"/>
      <c r="X47" s="225"/>
      <c r="Y47" s="228"/>
      <c r="Z47" s="231"/>
      <c r="AA47" s="204"/>
      <c r="AB47" s="207"/>
      <c r="AC47" s="210"/>
      <c r="AD47" s="213"/>
      <c r="AE47" s="216"/>
      <c r="AF47" s="219"/>
      <c r="AG47" s="198"/>
      <c r="AH47" s="201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18" t="s">
        <v>77</v>
      </c>
      <c r="AT47" s="12"/>
    </row>
    <row r="48" spans="1:46" ht="15.75" customHeight="1" thickBot="1">
      <c r="A48" s="93"/>
      <c r="B48" s="93"/>
      <c r="C48" s="149"/>
      <c r="D48" s="149"/>
      <c r="E48" s="17"/>
      <c r="F48" s="26">
        <f>IF(E48=0,0,VLOOKUP(E48,TC!B$5:C$63,2,FALSE))</f>
        <v>0</v>
      </c>
      <c r="G48" s="11"/>
      <c r="H48" s="150"/>
      <c r="I48" s="152"/>
      <c r="J48" s="294"/>
      <c r="K48" s="156"/>
      <c r="L48" s="158"/>
      <c r="M48" s="160"/>
      <c r="N48" s="132"/>
      <c r="O48" s="236"/>
      <c r="P48" s="239"/>
      <c r="Q48" s="141"/>
      <c r="R48" s="243"/>
      <c r="S48" s="280"/>
      <c r="T48" s="223"/>
      <c r="U48" s="114"/>
      <c r="V48" s="117"/>
      <c r="W48" s="117"/>
      <c r="X48" s="226"/>
      <c r="Y48" s="229"/>
      <c r="Z48" s="232"/>
      <c r="AA48" s="205"/>
      <c r="AB48" s="208"/>
      <c r="AC48" s="211"/>
      <c r="AD48" s="214"/>
      <c r="AE48" s="217"/>
      <c r="AF48" s="220"/>
      <c r="AG48" s="199"/>
      <c r="AH48" s="202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18" t="s">
        <v>75</v>
      </c>
    </row>
    <row r="49" spans="1:46" ht="15" customHeight="1">
      <c r="A49" s="91" t="s">
        <v>38</v>
      </c>
      <c r="B49" s="91">
        <f>B43+1</f>
        <v>44539</v>
      </c>
      <c r="C49" s="300" t="s">
        <v>22</v>
      </c>
      <c r="D49" s="87"/>
      <c r="E49" s="13"/>
      <c r="F49" s="23">
        <f>IF(E49=0,0,VLOOKUP(E49,TC!B$5:C$63,2,FALSE))</f>
        <v>0</v>
      </c>
      <c r="G49" s="14"/>
      <c r="H49" s="87">
        <v>720</v>
      </c>
      <c r="I49" s="84">
        <f>F49*G49+F50*G50+F51*G51</f>
        <v>0</v>
      </c>
      <c r="J49" s="81"/>
      <c r="K49" s="78"/>
      <c r="L49" s="75"/>
      <c r="M49" s="72"/>
      <c r="N49" s="185"/>
      <c r="O49" s="187"/>
      <c r="P49" s="190"/>
      <c r="Q49" s="192"/>
      <c r="R49" s="249"/>
      <c r="S49" s="274"/>
      <c r="T49" s="196"/>
      <c r="U49" s="173">
        <f>SUM(I49:T51)</f>
        <v>0</v>
      </c>
      <c r="V49" s="116">
        <f t="shared" ref="V49" si="42">U49/$H49</f>
        <v>0</v>
      </c>
      <c r="W49" s="116">
        <f t="shared" ref="W49" si="43">I49/$H49</f>
        <v>0</v>
      </c>
      <c r="X49" s="177">
        <f>IF(J49=0,0,J49/$H49)</f>
        <v>0</v>
      </c>
      <c r="Y49" s="179">
        <f>IF(K49=0,0,K49/$H49)</f>
        <v>0</v>
      </c>
      <c r="Z49" s="181">
        <f>IF(L49=0,0,L49/$H49)</f>
        <v>0</v>
      </c>
      <c r="AA49" s="183">
        <f>IF(M49=0,0,M49/$H49)</f>
        <v>0</v>
      </c>
      <c r="AB49" s="161">
        <f>IF(N49=0,0,N49/$H49)</f>
        <v>0</v>
      </c>
      <c r="AC49" s="163">
        <f>IF(O49=0,0,O49/$H49)</f>
        <v>0</v>
      </c>
      <c r="AD49" s="165">
        <f>IF(P49=0,0,P49/$H49)</f>
        <v>0</v>
      </c>
      <c r="AE49" s="167">
        <f>IF(Q49=0,0,Q49/$H49)</f>
        <v>0</v>
      </c>
      <c r="AF49" s="169">
        <f>IF(R49=0,0,R49/$H49)</f>
        <v>0</v>
      </c>
      <c r="AG49" s="198">
        <f>IF(S49=0,0,S49/$H49)</f>
        <v>0</v>
      </c>
      <c r="AH49" s="171">
        <f t="shared" ref="AH49" si="44">IF(T49=0,0,T49/$H49)</f>
        <v>0</v>
      </c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18" t="s">
        <v>67</v>
      </c>
    </row>
    <row r="50" spans="1:46" ht="15" customHeight="1">
      <c r="A50" s="92"/>
      <c r="B50" s="92"/>
      <c r="C50" s="301"/>
      <c r="D50" s="88"/>
      <c r="E50" s="9"/>
      <c r="F50" s="24">
        <f>IF(E50=0,0,VLOOKUP(E50,TC!B$5:C$63,2,FALSE))</f>
        <v>0</v>
      </c>
      <c r="G50" s="10"/>
      <c r="H50" s="88"/>
      <c r="I50" s="85"/>
      <c r="J50" s="82"/>
      <c r="K50" s="79"/>
      <c r="L50" s="76"/>
      <c r="M50" s="73"/>
      <c r="N50" s="131"/>
      <c r="O50" s="188"/>
      <c r="P50" s="137"/>
      <c r="Q50" s="140"/>
      <c r="R50" s="242"/>
      <c r="S50" s="275"/>
      <c r="T50" s="146"/>
      <c r="U50" s="113"/>
      <c r="V50" s="116"/>
      <c r="W50" s="116"/>
      <c r="X50" s="119"/>
      <c r="Y50" s="122"/>
      <c r="Z50" s="125"/>
      <c r="AA50" s="128"/>
      <c r="AB50" s="95"/>
      <c r="AC50" s="98"/>
      <c r="AD50" s="101"/>
      <c r="AE50" s="104"/>
      <c r="AF50" s="107"/>
      <c r="AG50" s="198"/>
      <c r="AH50" s="110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18" t="s">
        <v>74</v>
      </c>
    </row>
    <row r="51" spans="1:46" ht="15.75" customHeight="1" thickBot="1">
      <c r="A51" s="92"/>
      <c r="B51" s="92"/>
      <c r="C51" s="302"/>
      <c r="D51" s="89"/>
      <c r="E51" s="15"/>
      <c r="F51" s="25">
        <f>IF(E51=0,0,VLOOKUP(E51,TC!B$5:C$63,2,FALSE))</f>
        <v>0</v>
      </c>
      <c r="G51" s="16"/>
      <c r="H51" s="89"/>
      <c r="I51" s="86"/>
      <c r="J51" s="83"/>
      <c r="K51" s="80"/>
      <c r="L51" s="77"/>
      <c r="M51" s="74"/>
      <c r="N51" s="186"/>
      <c r="O51" s="189"/>
      <c r="P51" s="191"/>
      <c r="Q51" s="193"/>
      <c r="R51" s="250"/>
      <c r="S51" s="276"/>
      <c r="T51" s="197"/>
      <c r="U51" s="174"/>
      <c r="V51" s="176"/>
      <c r="W51" s="176"/>
      <c r="X51" s="178"/>
      <c r="Y51" s="180"/>
      <c r="Z51" s="182"/>
      <c r="AA51" s="184"/>
      <c r="AB51" s="162"/>
      <c r="AC51" s="164"/>
      <c r="AD51" s="166"/>
      <c r="AE51" s="168"/>
      <c r="AF51" s="170"/>
      <c r="AG51" s="296"/>
      <c r="AH51" s="172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62" t="s">
        <v>60</v>
      </c>
    </row>
    <row r="52" spans="1:46" ht="15" customHeight="1" thickTop="1">
      <c r="A52" s="92"/>
      <c r="B52" s="92"/>
      <c r="C52" s="269" t="s">
        <v>25</v>
      </c>
      <c r="D52" s="148"/>
      <c r="E52" s="9"/>
      <c r="F52" s="24">
        <f>IF(E52=0,0,VLOOKUP(E52,TC!B$5:C$63,2,FALSE))</f>
        <v>0</v>
      </c>
      <c r="G52" s="10"/>
      <c r="H52" s="87">
        <v>720</v>
      </c>
      <c r="I52" s="254">
        <f>F52*G52+F53*G53+F54*G54</f>
        <v>0</v>
      </c>
      <c r="J52" s="253"/>
      <c r="K52" s="244"/>
      <c r="L52" s="245"/>
      <c r="M52" s="233"/>
      <c r="N52" s="234"/>
      <c r="O52" s="235"/>
      <c r="P52" s="281"/>
      <c r="Q52" s="240"/>
      <c r="R52" s="241"/>
      <c r="S52" s="274"/>
      <c r="T52" s="221"/>
      <c r="U52" s="112">
        <f>SUM(I52:T54)</f>
        <v>0</v>
      </c>
      <c r="V52" s="115">
        <f t="shared" ref="V52" si="45">U52/$H52</f>
        <v>0</v>
      </c>
      <c r="W52" s="115">
        <f t="shared" ref="W52" si="46">I52/$H52</f>
        <v>0</v>
      </c>
      <c r="X52" s="224">
        <f>IF(J52=0,0,J52/$H52)</f>
        <v>0</v>
      </c>
      <c r="Y52" s="227">
        <f>IF(K52=0,0,K52/$H52)</f>
        <v>0</v>
      </c>
      <c r="Z52" s="230">
        <f>IF(L52=0,0,L52/$H52)</f>
        <v>0</v>
      </c>
      <c r="AA52" s="203">
        <f>IF(M52=0,0,M52/$H52)</f>
        <v>0</v>
      </c>
      <c r="AB52" s="206">
        <f>IF(N52=0,0,N52/$H52)</f>
        <v>0</v>
      </c>
      <c r="AC52" s="209">
        <f>IF(O52=0,0,O52/$H52)</f>
        <v>0</v>
      </c>
      <c r="AD52" s="212">
        <f>IF(P52=0,0,P52/$H52)</f>
        <v>0</v>
      </c>
      <c r="AE52" s="215">
        <f>IF(Q52=0,0,Q52/$H52)</f>
        <v>0</v>
      </c>
      <c r="AF52" s="218">
        <f>IF(R52=0,0,R52/$H52)</f>
        <v>0</v>
      </c>
      <c r="AG52" s="198">
        <f>IF(S52=0,0,S52/$H52)</f>
        <v>0</v>
      </c>
      <c r="AH52" s="200">
        <f t="shared" ref="AH52" si="47">IF(T52=0,0,T52/$H52)</f>
        <v>0</v>
      </c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62" t="s">
        <v>61</v>
      </c>
    </row>
    <row r="53" spans="1:46" ht="15" customHeight="1">
      <c r="A53" s="92"/>
      <c r="B53" s="92"/>
      <c r="C53" s="90"/>
      <c r="D53" s="90"/>
      <c r="E53" s="9"/>
      <c r="F53" s="24">
        <f>IF(E53=0,0,VLOOKUP(E53,TC!B$5:C$63,2,FALSE))</f>
        <v>0</v>
      </c>
      <c r="G53" s="10"/>
      <c r="H53" s="88"/>
      <c r="I53" s="85"/>
      <c r="J53" s="82"/>
      <c r="K53" s="79"/>
      <c r="L53" s="76"/>
      <c r="M53" s="73"/>
      <c r="N53" s="131"/>
      <c r="O53" s="188"/>
      <c r="P53" s="137"/>
      <c r="Q53" s="140"/>
      <c r="R53" s="242"/>
      <c r="S53" s="275"/>
      <c r="T53" s="222"/>
      <c r="U53" s="113"/>
      <c r="V53" s="116"/>
      <c r="W53" s="116"/>
      <c r="X53" s="225"/>
      <c r="Y53" s="228"/>
      <c r="Z53" s="231"/>
      <c r="AA53" s="204"/>
      <c r="AB53" s="207"/>
      <c r="AC53" s="210"/>
      <c r="AD53" s="213"/>
      <c r="AE53" s="216"/>
      <c r="AF53" s="219"/>
      <c r="AG53" s="198"/>
      <c r="AH53" s="201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18" t="s">
        <v>62</v>
      </c>
      <c r="AT53" s="12"/>
    </row>
    <row r="54" spans="1:46" ht="15.75" customHeight="1" thickBot="1">
      <c r="A54" s="93"/>
      <c r="B54" s="93"/>
      <c r="C54" s="149"/>
      <c r="D54" s="149"/>
      <c r="E54" s="17"/>
      <c r="F54" s="26">
        <f>IF(E54=0,0,VLOOKUP(E54,TC!B$5:C$63,2,FALSE))</f>
        <v>0</v>
      </c>
      <c r="G54" s="11"/>
      <c r="H54" s="150"/>
      <c r="I54" s="152"/>
      <c r="J54" s="154"/>
      <c r="K54" s="156"/>
      <c r="L54" s="158"/>
      <c r="M54" s="160"/>
      <c r="N54" s="132"/>
      <c r="O54" s="236"/>
      <c r="P54" s="138"/>
      <c r="Q54" s="141"/>
      <c r="R54" s="243"/>
      <c r="S54" s="280"/>
      <c r="T54" s="223"/>
      <c r="U54" s="114"/>
      <c r="V54" s="117"/>
      <c r="W54" s="117"/>
      <c r="X54" s="226"/>
      <c r="Y54" s="229"/>
      <c r="Z54" s="232"/>
      <c r="AA54" s="205"/>
      <c r="AB54" s="208"/>
      <c r="AC54" s="211"/>
      <c r="AD54" s="214"/>
      <c r="AE54" s="217"/>
      <c r="AF54" s="220"/>
      <c r="AG54" s="199"/>
      <c r="AH54" s="202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18" t="s">
        <v>63</v>
      </c>
    </row>
    <row r="55" spans="1:46" ht="15" customHeight="1">
      <c r="A55" s="91" t="s">
        <v>46</v>
      </c>
      <c r="B55" s="91">
        <f>B49+1</f>
        <v>44540</v>
      </c>
      <c r="C55" s="300" t="s">
        <v>22</v>
      </c>
      <c r="D55" s="87"/>
      <c r="E55" s="13"/>
      <c r="F55" s="23">
        <f>IF(E55=0,0,VLOOKUP(E55,TC!B$5:C$63,2,FALSE))</f>
        <v>0</v>
      </c>
      <c r="G55" s="14"/>
      <c r="H55" s="87">
        <v>720</v>
      </c>
      <c r="I55" s="84">
        <f>F55*G55+F56*G56+F57*G57</f>
        <v>0</v>
      </c>
      <c r="J55" s="81"/>
      <c r="K55" s="78"/>
      <c r="L55" s="75"/>
      <c r="M55" s="72"/>
      <c r="N55" s="185"/>
      <c r="O55" s="187"/>
      <c r="P55" s="190"/>
      <c r="Q55" s="290"/>
      <c r="R55" s="249"/>
      <c r="S55" s="274"/>
      <c r="T55" s="196"/>
      <c r="U55" s="173">
        <f>SUM(I55:T57)</f>
        <v>0</v>
      </c>
      <c r="V55" s="116">
        <f t="shared" ref="V55" si="48">U55/$H55</f>
        <v>0</v>
      </c>
      <c r="W55" s="116">
        <f t="shared" ref="W55" si="49">I55/$H55</f>
        <v>0</v>
      </c>
      <c r="X55" s="177">
        <f>IF(J55=0,0,J55/$H55)</f>
        <v>0</v>
      </c>
      <c r="Y55" s="179">
        <f>IF(K55=0,0,K55/$H55)</f>
        <v>0</v>
      </c>
      <c r="Z55" s="181">
        <f>IF(L55=0,0,L55/$H55)</f>
        <v>0</v>
      </c>
      <c r="AA55" s="183">
        <f>IF(M55=0,0,M55/$H55)</f>
        <v>0</v>
      </c>
      <c r="AB55" s="161">
        <f>IF(N55=0,0,N55/$H55)</f>
        <v>0</v>
      </c>
      <c r="AC55" s="163">
        <f>IF(O55=0,0,O55/$H55)</f>
        <v>0</v>
      </c>
      <c r="AD55" s="165">
        <f>IF(P55=0,0,P55/$H55)</f>
        <v>0</v>
      </c>
      <c r="AE55" s="167">
        <f>IF(Q55=0,0,Q55/$H55)</f>
        <v>0</v>
      </c>
      <c r="AF55" s="169">
        <f>IF(R55=0,0,R55/$H55)</f>
        <v>0</v>
      </c>
      <c r="AG55" s="198">
        <f>IF(S55=0,0,S55/$H55)</f>
        <v>0</v>
      </c>
      <c r="AH55" s="171">
        <f t="shared" ref="AH55" si="50">IF(T55=0,0,T55/$H55)</f>
        <v>0</v>
      </c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18" t="s">
        <v>64</v>
      </c>
    </row>
    <row r="56" spans="1:46" ht="15" customHeight="1">
      <c r="A56" s="92"/>
      <c r="B56" s="92"/>
      <c r="C56" s="301"/>
      <c r="D56" s="88"/>
      <c r="E56" s="9"/>
      <c r="F56" s="24">
        <f>IF(E56=0,0,VLOOKUP(E56,TC!B$5:C$63,2,FALSE))</f>
        <v>0</v>
      </c>
      <c r="G56" s="10"/>
      <c r="H56" s="88"/>
      <c r="I56" s="85"/>
      <c r="J56" s="82"/>
      <c r="K56" s="79"/>
      <c r="L56" s="76"/>
      <c r="M56" s="73"/>
      <c r="N56" s="131"/>
      <c r="O56" s="188"/>
      <c r="P56" s="137"/>
      <c r="Q56" s="291"/>
      <c r="R56" s="242"/>
      <c r="S56" s="275"/>
      <c r="T56" s="146"/>
      <c r="U56" s="113"/>
      <c r="V56" s="116"/>
      <c r="W56" s="116"/>
      <c r="X56" s="119"/>
      <c r="Y56" s="122"/>
      <c r="Z56" s="125"/>
      <c r="AA56" s="128"/>
      <c r="AB56" s="95"/>
      <c r="AC56" s="98"/>
      <c r="AD56" s="101"/>
      <c r="AE56" s="104"/>
      <c r="AF56" s="107"/>
      <c r="AG56" s="198"/>
      <c r="AH56" s="110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21" t="s">
        <v>89</v>
      </c>
    </row>
    <row r="57" spans="1:46" ht="15.75" customHeight="1" thickBot="1">
      <c r="A57" s="92"/>
      <c r="B57" s="92"/>
      <c r="C57" s="302"/>
      <c r="D57" s="89"/>
      <c r="E57" s="15"/>
      <c r="F57" s="25">
        <f>IF(E57=0,0,VLOOKUP(E57,TC!B$5:C$63,2,FALSE))</f>
        <v>0</v>
      </c>
      <c r="G57" s="16"/>
      <c r="H57" s="89"/>
      <c r="I57" s="86"/>
      <c r="J57" s="83"/>
      <c r="K57" s="80"/>
      <c r="L57" s="77"/>
      <c r="M57" s="74"/>
      <c r="N57" s="186"/>
      <c r="O57" s="189"/>
      <c r="P57" s="191"/>
      <c r="Q57" s="292"/>
      <c r="R57" s="250"/>
      <c r="S57" s="276"/>
      <c r="T57" s="197"/>
      <c r="U57" s="174"/>
      <c r="V57" s="176"/>
      <c r="W57" s="176"/>
      <c r="X57" s="178"/>
      <c r="Y57" s="180"/>
      <c r="Z57" s="182"/>
      <c r="AA57" s="184"/>
      <c r="AB57" s="162"/>
      <c r="AC57" s="164"/>
      <c r="AD57" s="166"/>
      <c r="AE57" s="168"/>
      <c r="AF57" s="170"/>
      <c r="AG57" s="296"/>
      <c r="AH57" s="172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21" t="s">
        <v>90</v>
      </c>
    </row>
    <row r="58" spans="1:46" ht="15" customHeight="1" thickTop="1">
      <c r="A58" s="92"/>
      <c r="B58" s="92"/>
      <c r="C58" s="269" t="s">
        <v>25</v>
      </c>
      <c r="D58" s="148"/>
      <c r="E58" s="9"/>
      <c r="F58" s="24">
        <f>IF(E58=0,0,VLOOKUP(E58,TC!B$5:C$63,2,FALSE))</f>
        <v>0</v>
      </c>
      <c r="G58" s="10"/>
      <c r="H58" s="87">
        <v>720</v>
      </c>
      <c r="I58" s="254">
        <f>F58*G58+F59*G59+F60*G60</f>
        <v>0</v>
      </c>
      <c r="J58" s="253"/>
      <c r="K58" s="277"/>
      <c r="L58" s="245"/>
      <c r="M58" s="233"/>
      <c r="N58" s="234"/>
      <c r="O58" s="235"/>
      <c r="P58" s="237"/>
      <c r="Q58" s="240"/>
      <c r="R58" s="241"/>
      <c r="S58" s="274"/>
      <c r="T58" s="221"/>
      <c r="U58" s="112">
        <f>SUM(I58:T60)</f>
        <v>0</v>
      </c>
      <c r="V58" s="115">
        <f t="shared" ref="V58" si="51">U58/$H58</f>
        <v>0</v>
      </c>
      <c r="W58" s="115">
        <f t="shared" ref="W58" si="52">I58/$H58</f>
        <v>0</v>
      </c>
      <c r="X58" s="224">
        <f>IF(J58=0,0,J58/$H58)</f>
        <v>0</v>
      </c>
      <c r="Y58" s="227">
        <f>IF(K58=0,0,K58/$H58)</f>
        <v>0</v>
      </c>
      <c r="Z58" s="230">
        <f>IF(L58=0,0,L58/$H58)</f>
        <v>0</v>
      </c>
      <c r="AA58" s="203">
        <f>IF(M58=0,0,M58/$H58)</f>
        <v>0</v>
      </c>
      <c r="AB58" s="206">
        <f>IF(N58=0,0,N58/$H58)</f>
        <v>0</v>
      </c>
      <c r="AC58" s="209">
        <f>IF(O58=0,0,O58/$H58)</f>
        <v>0</v>
      </c>
      <c r="AD58" s="212">
        <f>IF(P58=0,0,P58/$H58)</f>
        <v>0</v>
      </c>
      <c r="AE58" s="215">
        <f>IF(Q58=0,0,Q58/$H58)</f>
        <v>0</v>
      </c>
      <c r="AF58" s="218">
        <f>IF(R58=0,0,R58/$H58)</f>
        <v>0</v>
      </c>
      <c r="AG58" s="198">
        <f>IF(S58=0,0,S58/$H58)</f>
        <v>0</v>
      </c>
      <c r="AH58" s="200">
        <f t="shared" ref="AH58" si="53">IF(T58=0,0,T58/$H58)</f>
        <v>0</v>
      </c>
      <c r="AI58" s="36"/>
      <c r="AJ58" s="36"/>
      <c r="AK58" s="36"/>
      <c r="AL58" s="36"/>
      <c r="AM58" s="36"/>
      <c r="AN58" s="36"/>
      <c r="AO58" s="36"/>
      <c r="AP58" s="36"/>
      <c r="AQ58" s="36"/>
      <c r="AR58" s="36"/>
    </row>
    <row r="59" spans="1:46" ht="15" customHeight="1">
      <c r="A59" s="92"/>
      <c r="B59" s="92"/>
      <c r="C59" s="90"/>
      <c r="D59" s="90"/>
      <c r="E59" s="9"/>
      <c r="F59" s="24">
        <f>IF(E59=0,0,VLOOKUP(E59,TC!B$5:C$63,2,FALSE))</f>
        <v>0</v>
      </c>
      <c r="G59" s="10"/>
      <c r="H59" s="88"/>
      <c r="I59" s="85"/>
      <c r="J59" s="82"/>
      <c r="K59" s="278"/>
      <c r="L59" s="76"/>
      <c r="M59" s="73"/>
      <c r="N59" s="131"/>
      <c r="O59" s="188"/>
      <c r="P59" s="238"/>
      <c r="Q59" s="140"/>
      <c r="R59" s="242"/>
      <c r="S59" s="275"/>
      <c r="T59" s="222"/>
      <c r="U59" s="113"/>
      <c r="V59" s="116"/>
      <c r="W59" s="116"/>
      <c r="X59" s="225"/>
      <c r="Y59" s="228"/>
      <c r="Z59" s="231"/>
      <c r="AA59" s="204"/>
      <c r="AB59" s="207"/>
      <c r="AC59" s="210"/>
      <c r="AD59" s="213"/>
      <c r="AE59" s="216"/>
      <c r="AF59" s="219"/>
      <c r="AG59" s="198"/>
      <c r="AH59" s="201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T59" s="12"/>
    </row>
    <row r="60" spans="1:46" ht="15.75" customHeight="1" thickBot="1">
      <c r="A60" s="93"/>
      <c r="B60" s="93"/>
      <c r="C60" s="149"/>
      <c r="D60" s="149"/>
      <c r="E60" s="17"/>
      <c r="F60" s="26">
        <f>IF(E60=0,0,VLOOKUP(E60,TC!B$5:C$63,2,FALSE))</f>
        <v>0</v>
      </c>
      <c r="G60" s="11"/>
      <c r="H60" s="150"/>
      <c r="I60" s="152"/>
      <c r="J60" s="154"/>
      <c r="K60" s="279"/>
      <c r="L60" s="158"/>
      <c r="M60" s="160"/>
      <c r="N60" s="132"/>
      <c r="O60" s="236"/>
      <c r="P60" s="239"/>
      <c r="Q60" s="141"/>
      <c r="R60" s="243"/>
      <c r="S60" s="280"/>
      <c r="T60" s="223"/>
      <c r="U60" s="114"/>
      <c r="V60" s="117"/>
      <c r="W60" s="117"/>
      <c r="X60" s="226"/>
      <c r="Y60" s="229"/>
      <c r="Z60" s="232"/>
      <c r="AA60" s="205"/>
      <c r="AB60" s="208"/>
      <c r="AC60" s="211"/>
      <c r="AD60" s="214"/>
      <c r="AE60" s="217"/>
      <c r="AF60" s="220"/>
      <c r="AG60" s="199"/>
      <c r="AH60" s="202"/>
      <c r="AI60" s="36"/>
      <c r="AJ60" s="36"/>
      <c r="AK60" s="36"/>
      <c r="AL60" s="36"/>
      <c r="AM60" s="36"/>
      <c r="AN60" s="36"/>
      <c r="AO60" s="36"/>
      <c r="AP60" s="36"/>
      <c r="AQ60" s="36"/>
      <c r="AR60" s="36"/>
    </row>
    <row r="61" spans="1:46" ht="15" customHeight="1">
      <c r="A61" s="91" t="s">
        <v>52</v>
      </c>
      <c r="B61" s="91">
        <f>+B55+1</f>
        <v>44541</v>
      </c>
      <c r="C61" s="300" t="s">
        <v>22</v>
      </c>
      <c r="D61" s="87"/>
      <c r="E61" s="13"/>
      <c r="F61" s="23">
        <f>IF(E61=0,0,VLOOKUP(E61,TC!B$5:C$63,2,FALSE))</f>
        <v>0</v>
      </c>
      <c r="G61" s="14"/>
      <c r="H61" s="87">
        <v>720</v>
      </c>
      <c r="I61" s="84">
        <f>F61*G61+F62*G62+F63*G63</f>
        <v>0</v>
      </c>
      <c r="J61" s="81"/>
      <c r="K61" s="78"/>
      <c r="L61" s="75"/>
      <c r="M61" s="72"/>
      <c r="N61" s="185"/>
      <c r="O61" s="187"/>
      <c r="P61" s="190"/>
      <c r="Q61" s="192"/>
      <c r="R61" s="249"/>
      <c r="S61" s="274"/>
      <c r="T61" s="196"/>
      <c r="U61" s="173">
        <f>SUM(I61:T63)</f>
        <v>0</v>
      </c>
      <c r="V61" s="116">
        <f t="shared" ref="V61" si="54">U61/$H61</f>
        <v>0</v>
      </c>
      <c r="W61" s="116">
        <f t="shared" ref="W61" si="55">I61/$H61</f>
        <v>0</v>
      </c>
      <c r="X61" s="177">
        <f>IF(J61=0,0,J61/$H61)</f>
        <v>0</v>
      </c>
      <c r="Y61" s="179">
        <f>IF(K61=0,0,K61/$H61)</f>
        <v>0</v>
      </c>
      <c r="Z61" s="181">
        <f>IF(L61=0,0,L61/$H61)</f>
        <v>0</v>
      </c>
      <c r="AA61" s="183">
        <f>IF(M61=0,0,M61/$H61)</f>
        <v>0</v>
      </c>
      <c r="AB61" s="161">
        <f>IF(N61=0,0,N61/$H61)</f>
        <v>0</v>
      </c>
      <c r="AC61" s="163">
        <f>IF(O61=0,0,O61/$H61)</f>
        <v>0</v>
      </c>
      <c r="AD61" s="165">
        <f>IF(P61=0,0,P61/$H61)</f>
        <v>0</v>
      </c>
      <c r="AE61" s="167">
        <f>IF(Q61=0,0,Q61/$H61)</f>
        <v>0</v>
      </c>
      <c r="AF61" s="169">
        <f>IF(R61=0,0,R61/$H61)</f>
        <v>0</v>
      </c>
      <c r="AG61" s="198">
        <f>IF(S61=0,0,S61/$H61)</f>
        <v>0</v>
      </c>
      <c r="AH61" s="171">
        <f t="shared" ref="AH61" si="56">IF(T61=0,0,T61/$H61)</f>
        <v>0</v>
      </c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</row>
    <row r="62" spans="1:46" ht="15" customHeight="1">
      <c r="A62" s="92"/>
      <c r="B62" s="92"/>
      <c r="C62" s="301"/>
      <c r="D62" s="88"/>
      <c r="E62" s="9"/>
      <c r="F62" s="24">
        <f>IF(E62=0,0,VLOOKUP(E62,TC!B$5:C$63,2,FALSE))</f>
        <v>0</v>
      </c>
      <c r="G62" s="10"/>
      <c r="H62" s="88"/>
      <c r="I62" s="85"/>
      <c r="J62" s="82"/>
      <c r="K62" s="79"/>
      <c r="L62" s="76"/>
      <c r="M62" s="73"/>
      <c r="N62" s="131"/>
      <c r="O62" s="188"/>
      <c r="P62" s="137"/>
      <c r="Q62" s="140"/>
      <c r="R62" s="242"/>
      <c r="S62" s="275"/>
      <c r="T62" s="146"/>
      <c r="U62" s="113"/>
      <c r="V62" s="116"/>
      <c r="W62" s="116"/>
      <c r="X62" s="119"/>
      <c r="Y62" s="122"/>
      <c r="Z62" s="125"/>
      <c r="AA62" s="128"/>
      <c r="AB62" s="95"/>
      <c r="AC62" s="98"/>
      <c r="AD62" s="101"/>
      <c r="AE62" s="104"/>
      <c r="AF62" s="107"/>
      <c r="AG62" s="198"/>
      <c r="AH62" s="110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</row>
    <row r="63" spans="1:46" ht="15.75" customHeight="1" thickBot="1">
      <c r="A63" s="92"/>
      <c r="B63" s="92"/>
      <c r="C63" s="302"/>
      <c r="D63" s="89"/>
      <c r="E63" s="15"/>
      <c r="F63" s="25">
        <f>IF(E63=0,0,VLOOKUP(E63,TC!B$5:C$63,2,FALSE))</f>
        <v>0</v>
      </c>
      <c r="G63" s="16"/>
      <c r="H63" s="89"/>
      <c r="I63" s="86"/>
      <c r="J63" s="83"/>
      <c r="K63" s="80"/>
      <c r="L63" s="77"/>
      <c r="M63" s="74"/>
      <c r="N63" s="186"/>
      <c r="O63" s="189"/>
      <c r="P63" s="191"/>
      <c r="Q63" s="193"/>
      <c r="R63" s="250"/>
      <c r="S63" s="276"/>
      <c r="T63" s="197"/>
      <c r="U63" s="174"/>
      <c r="V63" s="176"/>
      <c r="W63" s="176"/>
      <c r="X63" s="178"/>
      <c r="Y63" s="180"/>
      <c r="Z63" s="182"/>
      <c r="AA63" s="184"/>
      <c r="AB63" s="162"/>
      <c r="AC63" s="164"/>
      <c r="AD63" s="166"/>
      <c r="AE63" s="168"/>
      <c r="AF63" s="170"/>
      <c r="AG63" s="296"/>
      <c r="AH63" s="172"/>
      <c r="AI63" s="36"/>
      <c r="AJ63" s="36"/>
      <c r="AK63" s="36"/>
      <c r="AL63" s="36"/>
      <c r="AM63" s="36"/>
      <c r="AN63" s="36"/>
      <c r="AO63" s="36"/>
      <c r="AP63" s="36"/>
      <c r="AQ63" s="36"/>
      <c r="AR63" s="36"/>
    </row>
    <row r="64" spans="1:46" ht="15" customHeight="1" thickTop="1">
      <c r="A64" s="92"/>
      <c r="B64" s="92"/>
      <c r="C64" s="269" t="s">
        <v>25</v>
      </c>
      <c r="D64" s="148"/>
      <c r="E64" s="9"/>
      <c r="F64" s="24">
        <f>IF(E64=0,0,VLOOKUP(E64,TC!B$5:C$63,2,FALSE))</f>
        <v>0</v>
      </c>
      <c r="G64" s="10"/>
      <c r="H64" s="87">
        <v>720</v>
      </c>
      <c r="I64" s="254">
        <f>F64*G64+F65*G65+F66*G66</f>
        <v>0</v>
      </c>
      <c r="J64" s="253"/>
      <c r="K64" s="244"/>
      <c r="L64" s="245"/>
      <c r="M64" s="233"/>
      <c r="N64" s="234"/>
      <c r="O64" s="235"/>
      <c r="P64" s="281"/>
      <c r="Q64" s="240"/>
      <c r="R64" s="241"/>
      <c r="S64" s="274"/>
      <c r="T64" s="221"/>
      <c r="U64" s="112">
        <f>SUM(I64:T66)</f>
        <v>0</v>
      </c>
      <c r="V64" s="115">
        <f t="shared" ref="V64" si="57">U64/$H64</f>
        <v>0</v>
      </c>
      <c r="W64" s="115">
        <f t="shared" ref="W64" si="58">I64/$H64</f>
        <v>0</v>
      </c>
      <c r="X64" s="224">
        <f>IF(J64=0,0,J64/$H64)</f>
        <v>0</v>
      </c>
      <c r="Y64" s="227">
        <f>IF(K64=0,0,K64/$H64)</f>
        <v>0</v>
      </c>
      <c r="Z64" s="230">
        <f>IF(L64=0,0,L64/$H64)</f>
        <v>0</v>
      </c>
      <c r="AA64" s="203">
        <f>IF(M64=0,0,M64/$H64)</f>
        <v>0</v>
      </c>
      <c r="AB64" s="206">
        <f>IF(N64=0,0,N64/$H64)</f>
        <v>0</v>
      </c>
      <c r="AC64" s="209">
        <f>IF(O64=0,0,O64/$H64)</f>
        <v>0</v>
      </c>
      <c r="AD64" s="212">
        <f>IF(P64=0,0,P64/$H64)</f>
        <v>0</v>
      </c>
      <c r="AE64" s="215">
        <f>IF(Q64=0,0,Q64/$H64)</f>
        <v>0</v>
      </c>
      <c r="AF64" s="218">
        <f>IF(R64=0,0,R64/$H64)</f>
        <v>0</v>
      </c>
      <c r="AG64" s="198">
        <f>IF(S64=0,0,S64/$H64)</f>
        <v>0</v>
      </c>
      <c r="AH64" s="200">
        <f t="shared" ref="AH64" si="59">IF(T64=0,0,T64/$H64)</f>
        <v>0</v>
      </c>
      <c r="AI64" s="36"/>
      <c r="AJ64" s="36"/>
      <c r="AK64" s="36"/>
      <c r="AL64" s="36"/>
      <c r="AM64" s="36"/>
      <c r="AN64" s="36"/>
      <c r="AO64" s="36"/>
      <c r="AP64" s="36"/>
      <c r="AQ64" s="36"/>
      <c r="AR64" s="36"/>
    </row>
    <row r="65" spans="1:46" ht="15" customHeight="1">
      <c r="A65" s="92"/>
      <c r="B65" s="92"/>
      <c r="C65" s="90"/>
      <c r="D65" s="90"/>
      <c r="E65" s="9"/>
      <c r="F65" s="24">
        <f>IF(E65=0,0,VLOOKUP(E65,TC!B$5:C$63,2,FALSE))</f>
        <v>0</v>
      </c>
      <c r="G65" s="10"/>
      <c r="H65" s="88"/>
      <c r="I65" s="85"/>
      <c r="J65" s="82"/>
      <c r="K65" s="79"/>
      <c r="L65" s="76"/>
      <c r="M65" s="73"/>
      <c r="N65" s="131"/>
      <c r="O65" s="188"/>
      <c r="P65" s="137"/>
      <c r="Q65" s="140"/>
      <c r="R65" s="242"/>
      <c r="S65" s="275"/>
      <c r="T65" s="222"/>
      <c r="U65" s="113"/>
      <c r="V65" s="116"/>
      <c r="W65" s="116"/>
      <c r="X65" s="225"/>
      <c r="Y65" s="228"/>
      <c r="Z65" s="231"/>
      <c r="AA65" s="204"/>
      <c r="AB65" s="207"/>
      <c r="AC65" s="210"/>
      <c r="AD65" s="213"/>
      <c r="AE65" s="216"/>
      <c r="AF65" s="219"/>
      <c r="AG65" s="198"/>
      <c r="AH65" s="201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T65" s="12"/>
    </row>
    <row r="66" spans="1:46" ht="15.75" customHeight="1" thickBot="1">
      <c r="A66" s="93"/>
      <c r="B66" s="93"/>
      <c r="C66" s="149"/>
      <c r="D66" s="149"/>
      <c r="E66" s="17"/>
      <c r="F66" s="26">
        <f>IF(E66=0,0,VLOOKUP(E66,TC!B$5:C$63,2,FALSE))</f>
        <v>0</v>
      </c>
      <c r="G66" s="11"/>
      <c r="H66" s="150"/>
      <c r="I66" s="152"/>
      <c r="J66" s="154"/>
      <c r="K66" s="156"/>
      <c r="L66" s="158"/>
      <c r="M66" s="160"/>
      <c r="N66" s="132"/>
      <c r="O66" s="236"/>
      <c r="P66" s="138"/>
      <c r="Q66" s="141"/>
      <c r="R66" s="243"/>
      <c r="S66" s="280"/>
      <c r="T66" s="223"/>
      <c r="U66" s="114"/>
      <c r="V66" s="117"/>
      <c r="W66" s="117"/>
      <c r="X66" s="226"/>
      <c r="Y66" s="229"/>
      <c r="Z66" s="232"/>
      <c r="AA66" s="205"/>
      <c r="AB66" s="208"/>
      <c r="AC66" s="211"/>
      <c r="AD66" s="214"/>
      <c r="AE66" s="217"/>
      <c r="AF66" s="220"/>
      <c r="AG66" s="199"/>
      <c r="AH66" s="202"/>
      <c r="AI66" s="36"/>
      <c r="AJ66" s="36"/>
      <c r="AK66" s="36"/>
      <c r="AL66" s="36"/>
      <c r="AM66" s="36"/>
      <c r="AN66" s="36"/>
      <c r="AO66" s="36"/>
      <c r="AP66" s="36"/>
      <c r="AQ66" s="36"/>
      <c r="AR66" s="36"/>
    </row>
    <row r="67" spans="1:46" ht="15" customHeight="1">
      <c r="A67" s="91" t="s">
        <v>21</v>
      </c>
      <c r="B67" s="91">
        <f>+B61+2</f>
        <v>44543</v>
      </c>
      <c r="C67" s="300" t="s">
        <v>22</v>
      </c>
      <c r="D67" s="87"/>
      <c r="E67" s="13"/>
      <c r="F67" s="23">
        <f>IF(E67=0,0,VLOOKUP(E67,TC!B$5:C$63,2,FALSE))</f>
        <v>0</v>
      </c>
      <c r="G67" s="14"/>
      <c r="H67" s="87">
        <v>720</v>
      </c>
      <c r="I67" s="84">
        <f>F67*G67+F68*G68+F69*G69</f>
        <v>0</v>
      </c>
      <c r="J67" s="81"/>
      <c r="K67" s="78"/>
      <c r="L67" s="75"/>
      <c r="M67" s="72"/>
      <c r="N67" s="185"/>
      <c r="O67" s="187"/>
      <c r="P67" s="190"/>
      <c r="Q67" s="192"/>
      <c r="R67" s="249"/>
      <c r="S67" s="274"/>
      <c r="T67" s="196"/>
      <c r="U67" s="173">
        <f>SUM(I67:T69)</f>
        <v>0</v>
      </c>
      <c r="V67" s="116">
        <f t="shared" ref="V67" si="60">U67/$H67</f>
        <v>0</v>
      </c>
      <c r="W67" s="116">
        <f t="shared" ref="W67" si="61">I67/$H67</f>
        <v>0</v>
      </c>
      <c r="X67" s="177">
        <f>IF(J67=0,0,J67/$H67)</f>
        <v>0</v>
      </c>
      <c r="Y67" s="179">
        <f>IF(K67=0,0,K67/$H67)</f>
        <v>0</v>
      </c>
      <c r="Z67" s="181">
        <f>IF(L67=0,0,L67/$H67)</f>
        <v>0</v>
      </c>
      <c r="AA67" s="183">
        <f>IF(M67=0,0,M67/$H67)</f>
        <v>0</v>
      </c>
      <c r="AB67" s="161">
        <f>IF(N67=0,0,N67/$H67)</f>
        <v>0</v>
      </c>
      <c r="AC67" s="163">
        <f>IF(O67=0,0,O67/$H67)</f>
        <v>0</v>
      </c>
      <c r="AD67" s="165">
        <f>IF(P67=0,0,P67/$H67)</f>
        <v>0</v>
      </c>
      <c r="AE67" s="167">
        <f>IF(Q67=0,0,Q67/$H67)</f>
        <v>0</v>
      </c>
      <c r="AF67" s="169">
        <f>IF(R67=0,0,R67/$H67)</f>
        <v>0</v>
      </c>
      <c r="AG67" s="198">
        <f>IF(S67=0,0,S67/$H67)</f>
        <v>0</v>
      </c>
      <c r="AH67" s="171">
        <f t="shared" ref="AH67" si="62">IF(T67=0,0,T67/$H67)</f>
        <v>0</v>
      </c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</row>
    <row r="68" spans="1:46" ht="15" customHeight="1">
      <c r="A68" s="92"/>
      <c r="B68" s="92"/>
      <c r="C68" s="301"/>
      <c r="D68" s="88"/>
      <c r="E68" s="9"/>
      <c r="F68" s="24">
        <f>IF(E68=0,0,VLOOKUP(E68,TC!B$5:C$63,2,FALSE))</f>
        <v>0</v>
      </c>
      <c r="G68" s="10"/>
      <c r="H68" s="88"/>
      <c r="I68" s="85"/>
      <c r="J68" s="82"/>
      <c r="K68" s="79"/>
      <c r="L68" s="76"/>
      <c r="M68" s="73"/>
      <c r="N68" s="131"/>
      <c r="O68" s="188"/>
      <c r="P68" s="137"/>
      <c r="Q68" s="140"/>
      <c r="R68" s="242"/>
      <c r="S68" s="275"/>
      <c r="T68" s="146"/>
      <c r="U68" s="113"/>
      <c r="V68" s="116"/>
      <c r="W68" s="116"/>
      <c r="X68" s="119"/>
      <c r="Y68" s="122"/>
      <c r="Z68" s="125"/>
      <c r="AA68" s="128"/>
      <c r="AB68" s="95"/>
      <c r="AC68" s="98"/>
      <c r="AD68" s="101"/>
      <c r="AE68" s="104"/>
      <c r="AF68" s="107"/>
      <c r="AG68" s="198"/>
      <c r="AH68" s="110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</row>
    <row r="69" spans="1:46" ht="15.75" customHeight="1" thickBot="1">
      <c r="A69" s="92"/>
      <c r="B69" s="92"/>
      <c r="C69" s="302"/>
      <c r="D69" s="89"/>
      <c r="E69" s="15"/>
      <c r="F69" s="25">
        <f>IF(E69=0,0,VLOOKUP(E69,TC!B$5:C$63,2,FALSE))</f>
        <v>0</v>
      </c>
      <c r="G69" s="16"/>
      <c r="H69" s="89"/>
      <c r="I69" s="86"/>
      <c r="J69" s="83"/>
      <c r="K69" s="80"/>
      <c r="L69" s="77"/>
      <c r="M69" s="74"/>
      <c r="N69" s="186"/>
      <c r="O69" s="189"/>
      <c r="P69" s="191"/>
      <c r="Q69" s="193"/>
      <c r="R69" s="250"/>
      <c r="S69" s="276"/>
      <c r="T69" s="197"/>
      <c r="U69" s="174"/>
      <c r="V69" s="176"/>
      <c r="W69" s="176"/>
      <c r="X69" s="178"/>
      <c r="Y69" s="180"/>
      <c r="Z69" s="182"/>
      <c r="AA69" s="184"/>
      <c r="AB69" s="162"/>
      <c r="AC69" s="164"/>
      <c r="AD69" s="166"/>
      <c r="AE69" s="168"/>
      <c r="AF69" s="170"/>
      <c r="AG69" s="296"/>
      <c r="AH69" s="172"/>
      <c r="AI69" s="36"/>
      <c r="AJ69" s="36"/>
      <c r="AK69" s="36"/>
      <c r="AL69" s="36"/>
      <c r="AM69" s="36"/>
      <c r="AN69" s="36"/>
      <c r="AO69" s="36"/>
      <c r="AP69" s="36"/>
      <c r="AQ69" s="36"/>
      <c r="AR69" s="36"/>
    </row>
    <row r="70" spans="1:46" ht="15" customHeight="1" thickTop="1">
      <c r="A70" s="92"/>
      <c r="B70" s="92"/>
      <c r="C70" s="269" t="s">
        <v>25</v>
      </c>
      <c r="D70" s="148"/>
      <c r="E70" s="9"/>
      <c r="F70" s="24">
        <f>IF(E70=0,0,VLOOKUP(E70,TC!B$5:C$63,2,FALSE))</f>
        <v>0</v>
      </c>
      <c r="G70" s="10"/>
      <c r="H70" s="87">
        <v>720</v>
      </c>
      <c r="I70" s="254">
        <f>F70*G70+F71*G71+F72*G72</f>
        <v>0</v>
      </c>
      <c r="J70" s="253"/>
      <c r="K70" s="244"/>
      <c r="L70" s="245"/>
      <c r="M70" s="233"/>
      <c r="N70" s="234"/>
      <c r="O70" s="235"/>
      <c r="P70" s="237"/>
      <c r="Q70" s="240"/>
      <c r="R70" s="241"/>
      <c r="S70" s="274"/>
      <c r="T70" s="221"/>
      <c r="U70" s="112">
        <f>SUM(I70:T72)</f>
        <v>0</v>
      </c>
      <c r="V70" s="115">
        <f t="shared" ref="V70" si="63">U70/$H70</f>
        <v>0</v>
      </c>
      <c r="W70" s="115">
        <f t="shared" ref="W70" si="64">I70/$H70</f>
        <v>0</v>
      </c>
      <c r="X70" s="224">
        <f>IF(J70=0,0,J70/$H70)</f>
        <v>0</v>
      </c>
      <c r="Y70" s="227">
        <f>IF(K70=0,0,K70/$H70)</f>
        <v>0</v>
      </c>
      <c r="Z70" s="230">
        <f>IF(L70=0,0,L70/$H70)</f>
        <v>0</v>
      </c>
      <c r="AA70" s="203">
        <f>IF(M70=0,0,M70/$H70)</f>
        <v>0</v>
      </c>
      <c r="AB70" s="206">
        <f>IF(N70=0,0,N70/$H70)</f>
        <v>0</v>
      </c>
      <c r="AC70" s="209">
        <f>IF(O70=0,0,O70/$H70)</f>
        <v>0</v>
      </c>
      <c r="AD70" s="212">
        <f>IF(P70=0,0,P70/$H70)</f>
        <v>0</v>
      </c>
      <c r="AE70" s="215">
        <f>IF(Q70=0,0,Q70/$H70)</f>
        <v>0</v>
      </c>
      <c r="AF70" s="218">
        <f>IF(R70=0,0,R70/$H70)</f>
        <v>0</v>
      </c>
      <c r="AG70" s="198">
        <f>IF(S70=0,0,S70/$H70)</f>
        <v>0</v>
      </c>
      <c r="AH70" s="200">
        <f t="shared" ref="AH70" si="65">IF(T70=0,0,T70/$H70)</f>
        <v>0</v>
      </c>
      <c r="AI70" s="36"/>
      <c r="AJ70" s="36"/>
      <c r="AK70" s="36"/>
      <c r="AL70" s="36"/>
      <c r="AM70" s="36"/>
      <c r="AN70" s="36"/>
      <c r="AO70" s="36"/>
      <c r="AP70" s="36"/>
      <c r="AQ70" s="36"/>
      <c r="AR70" s="36"/>
    </row>
    <row r="71" spans="1:46" ht="15" customHeight="1">
      <c r="A71" s="92"/>
      <c r="B71" s="92"/>
      <c r="C71" s="90"/>
      <c r="D71" s="90"/>
      <c r="E71" s="9"/>
      <c r="F71" s="24">
        <f>IF(E71=0,0,VLOOKUP(E71,TC!B$5:C$63,2,FALSE))</f>
        <v>0</v>
      </c>
      <c r="G71" s="10"/>
      <c r="H71" s="88"/>
      <c r="I71" s="85"/>
      <c r="J71" s="82"/>
      <c r="K71" s="79"/>
      <c r="L71" s="76"/>
      <c r="M71" s="73"/>
      <c r="N71" s="131"/>
      <c r="O71" s="188"/>
      <c r="P71" s="238"/>
      <c r="Q71" s="140"/>
      <c r="R71" s="242"/>
      <c r="S71" s="275"/>
      <c r="T71" s="222"/>
      <c r="U71" s="113"/>
      <c r="V71" s="116"/>
      <c r="W71" s="116"/>
      <c r="X71" s="225"/>
      <c r="Y71" s="228"/>
      <c r="Z71" s="231"/>
      <c r="AA71" s="204"/>
      <c r="AB71" s="207"/>
      <c r="AC71" s="210"/>
      <c r="AD71" s="213"/>
      <c r="AE71" s="216"/>
      <c r="AF71" s="219"/>
      <c r="AG71" s="198"/>
      <c r="AH71" s="201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T71" s="12"/>
    </row>
    <row r="72" spans="1:46" ht="15.75" customHeight="1" thickBot="1">
      <c r="A72" s="93"/>
      <c r="B72" s="93"/>
      <c r="C72" s="149"/>
      <c r="D72" s="149"/>
      <c r="E72" s="17"/>
      <c r="F72" s="26">
        <f>IF(E72=0,0,VLOOKUP(E72,TC!B$5:C$63,2,FALSE))</f>
        <v>0</v>
      </c>
      <c r="G72" s="11"/>
      <c r="H72" s="150"/>
      <c r="I72" s="152"/>
      <c r="J72" s="154"/>
      <c r="K72" s="156"/>
      <c r="L72" s="158"/>
      <c r="M72" s="160"/>
      <c r="N72" s="132"/>
      <c r="O72" s="236"/>
      <c r="P72" s="239"/>
      <c r="Q72" s="141"/>
      <c r="R72" s="243"/>
      <c r="S72" s="280"/>
      <c r="T72" s="223"/>
      <c r="U72" s="114"/>
      <c r="V72" s="117"/>
      <c r="W72" s="117"/>
      <c r="X72" s="226"/>
      <c r="Y72" s="229"/>
      <c r="Z72" s="232"/>
      <c r="AA72" s="205"/>
      <c r="AB72" s="208"/>
      <c r="AC72" s="211"/>
      <c r="AD72" s="214"/>
      <c r="AE72" s="217"/>
      <c r="AF72" s="220"/>
      <c r="AG72" s="199"/>
      <c r="AH72" s="202"/>
      <c r="AI72" s="36"/>
      <c r="AJ72" s="36"/>
      <c r="AK72" s="36"/>
      <c r="AL72" s="36"/>
      <c r="AM72" s="36"/>
      <c r="AN72" s="36"/>
      <c r="AO72" s="36"/>
      <c r="AP72" s="36"/>
      <c r="AQ72" s="36"/>
      <c r="AR72" s="36"/>
    </row>
    <row r="73" spans="1:46" ht="15" customHeight="1">
      <c r="A73" s="91" t="s">
        <v>24</v>
      </c>
      <c r="B73" s="91">
        <f>+B67+1</f>
        <v>44544</v>
      </c>
      <c r="C73" s="300" t="s">
        <v>22</v>
      </c>
      <c r="D73" s="87"/>
      <c r="E73" s="13"/>
      <c r="F73" s="23">
        <f>IF(E73=0,0,VLOOKUP(E73,TC!B$5:C$63,2,FALSE))</f>
        <v>0</v>
      </c>
      <c r="G73" s="14"/>
      <c r="H73" s="87">
        <v>720</v>
      </c>
      <c r="I73" s="84">
        <f>F73*G73+F74*G74+F75*G75</f>
        <v>0</v>
      </c>
      <c r="J73" s="285"/>
      <c r="K73" s="78"/>
      <c r="L73" s="75"/>
      <c r="M73" s="72"/>
      <c r="N73" s="185"/>
      <c r="O73" s="187"/>
      <c r="P73" s="190"/>
      <c r="Q73" s="192"/>
      <c r="R73" s="249"/>
      <c r="S73" s="274"/>
      <c r="T73" s="196"/>
      <c r="U73" s="173">
        <f>SUM(I73:T75)</f>
        <v>0</v>
      </c>
      <c r="V73" s="116">
        <f t="shared" ref="V73" si="66">U73/$H73</f>
        <v>0</v>
      </c>
      <c r="W73" s="116">
        <f t="shared" ref="W73" si="67">I73/$H73</f>
        <v>0</v>
      </c>
      <c r="X73" s="177">
        <f>IF(J73=0,0,J73/$H73)</f>
        <v>0</v>
      </c>
      <c r="Y73" s="179">
        <f>IF(K73=0,0,K73/$H73)</f>
        <v>0</v>
      </c>
      <c r="Z73" s="181">
        <f>IF(L73=0,0,L73/$H73)</f>
        <v>0</v>
      </c>
      <c r="AA73" s="183">
        <f>IF(M73=0,0,M73/$H73)</f>
        <v>0</v>
      </c>
      <c r="AB73" s="161">
        <f>IF(N73=0,0,N73/$H73)</f>
        <v>0</v>
      </c>
      <c r="AC73" s="163">
        <f>IF(O73=0,0,O73/$H73)</f>
        <v>0</v>
      </c>
      <c r="AD73" s="165">
        <f>IF(P73=0,0,P73/$H73)</f>
        <v>0</v>
      </c>
      <c r="AE73" s="167">
        <f>IF(Q73=0,0,Q73/$H73)</f>
        <v>0</v>
      </c>
      <c r="AF73" s="169">
        <f>IF(R73=0,0,R73/$H73)</f>
        <v>0</v>
      </c>
      <c r="AG73" s="198">
        <f>IF(S73=0,0,S73/$H73)</f>
        <v>0</v>
      </c>
      <c r="AH73" s="171">
        <f t="shared" ref="AH73" si="68">IF(T73=0,0,T73/$H73)</f>
        <v>0</v>
      </c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</row>
    <row r="74" spans="1:46" ht="15" customHeight="1">
      <c r="A74" s="92"/>
      <c r="B74" s="92"/>
      <c r="C74" s="301"/>
      <c r="D74" s="88"/>
      <c r="E74" s="9"/>
      <c r="F74" s="24">
        <f>IF(E74=0,0,VLOOKUP(E74,TC!B$5:C$63,2,FALSE))</f>
        <v>0</v>
      </c>
      <c r="G74" s="10"/>
      <c r="H74" s="88"/>
      <c r="I74" s="85"/>
      <c r="J74" s="286"/>
      <c r="K74" s="79"/>
      <c r="L74" s="76"/>
      <c r="M74" s="73"/>
      <c r="N74" s="131"/>
      <c r="O74" s="188"/>
      <c r="P74" s="137"/>
      <c r="Q74" s="140"/>
      <c r="R74" s="242"/>
      <c r="S74" s="275"/>
      <c r="T74" s="146"/>
      <c r="U74" s="113"/>
      <c r="V74" s="116"/>
      <c r="W74" s="116"/>
      <c r="X74" s="119"/>
      <c r="Y74" s="122"/>
      <c r="Z74" s="125"/>
      <c r="AA74" s="128"/>
      <c r="AB74" s="95"/>
      <c r="AC74" s="98"/>
      <c r="AD74" s="101"/>
      <c r="AE74" s="104"/>
      <c r="AF74" s="107"/>
      <c r="AG74" s="198"/>
      <c r="AH74" s="110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</row>
    <row r="75" spans="1:46" ht="15.75" customHeight="1" thickBot="1">
      <c r="A75" s="92"/>
      <c r="B75" s="92"/>
      <c r="C75" s="302"/>
      <c r="D75" s="89"/>
      <c r="E75" s="15"/>
      <c r="F75" s="25">
        <f>IF(E75=0,0,VLOOKUP(E75,TC!B$5:C$63,2,FALSE))</f>
        <v>0</v>
      </c>
      <c r="G75" s="16"/>
      <c r="H75" s="89"/>
      <c r="I75" s="86"/>
      <c r="J75" s="287"/>
      <c r="K75" s="80"/>
      <c r="L75" s="77"/>
      <c r="M75" s="74"/>
      <c r="N75" s="186"/>
      <c r="O75" s="189"/>
      <c r="P75" s="191"/>
      <c r="Q75" s="193"/>
      <c r="R75" s="250"/>
      <c r="S75" s="276"/>
      <c r="T75" s="197"/>
      <c r="U75" s="174"/>
      <c r="V75" s="176"/>
      <c r="W75" s="176"/>
      <c r="X75" s="178"/>
      <c r="Y75" s="180"/>
      <c r="Z75" s="182"/>
      <c r="AA75" s="184"/>
      <c r="AB75" s="162"/>
      <c r="AC75" s="164"/>
      <c r="AD75" s="166"/>
      <c r="AE75" s="168"/>
      <c r="AF75" s="170"/>
      <c r="AG75" s="296"/>
      <c r="AH75" s="172"/>
      <c r="AI75" s="36"/>
      <c r="AJ75" s="36"/>
      <c r="AK75" s="36"/>
      <c r="AL75" s="36"/>
      <c r="AM75" s="36"/>
      <c r="AN75" s="36"/>
      <c r="AO75" s="36"/>
      <c r="AP75" s="36"/>
      <c r="AQ75" s="36"/>
      <c r="AR75" s="36"/>
    </row>
    <row r="76" spans="1:46" ht="15" customHeight="1" thickTop="1">
      <c r="A76" s="92"/>
      <c r="B76" s="92"/>
      <c r="C76" s="269" t="s">
        <v>25</v>
      </c>
      <c r="D76" s="148"/>
      <c r="E76" s="9"/>
      <c r="F76" s="24">
        <f>IF(E76=0,0,VLOOKUP(E76,TC!B$5:C$63,2,FALSE))</f>
        <v>0</v>
      </c>
      <c r="G76" s="10"/>
      <c r="H76" s="87">
        <v>720</v>
      </c>
      <c r="I76" s="254">
        <f>F76*G76+F77*G77+F78*G78</f>
        <v>0</v>
      </c>
      <c r="J76" s="253"/>
      <c r="K76" s="244"/>
      <c r="L76" s="245"/>
      <c r="M76" s="233"/>
      <c r="N76" s="234"/>
      <c r="O76" s="235"/>
      <c r="P76" s="281"/>
      <c r="Q76" s="240"/>
      <c r="R76" s="241"/>
      <c r="S76" s="274"/>
      <c r="T76" s="221"/>
      <c r="U76" s="112">
        <f>SUM(I76:T78)</f>
        <v>0</v>
      </c>
      <c r="V76" s="115">
        <f t="shared" ref="V76" si="69">U76/$H76</f>
        <v>0</v>
      </c>
      <c r="W76" s="115">
        <f t="shared" ref="W76" si="70">I76/$H76</f>
        <v>0</v>
      </c>
      <c r="X76" s="224">
        <f>IF(J76=0,0,J76/$H76)</f>
        <v>0</v>
      </c>
      <c r="Y76" s="227">
        <f>IF(K76=0,0,K76/$H76)</f>
        <v>0</v>
      </c>
      <c r="Z76" s="230">
        <f>IF(L76=0,0,L76/$H76)</f>
        <v>0</v>
      </c>
      <c r="AA76" s="203">
        <f>IF(M76=0,0,M76/$H76)</f>
        <v>0</v>
      </c>
      <c r="AB76" s="206">
        <f>IF(N76=0,0,N76/$H76)</f>
        <v>0</v>
      </c>
      <c r="AC76" s="209">
        <f>IF(O76=0,0,O76/$H76)</f>
        <v>0</v>
      </c>
      <c r="AD76" s="212">
        <f>IF(P76=0,0,P76/$H76)</f>
        <v>0</v>
      </c>
      <c r="AE76" s="215">
        <f>IF(Q76=0,0,Q76/$H76)</f>
        <v>0</v>
      </c>
      <c r="AF76" s="218">
        <f>IF(R76=0,0,R76/$H76)</f>
        <v>0</v>
      </c>
      <c r="AG76" s="198">
        <f>IF(S76=0,0,S76/$H76)</f>
        <v>0</v>
      </c>
      <c r="AH76" s="200">
        <f t="shared" ref="AH76" si="71">IF(T76=0,0,T76/$H76)</f>
        <v>0</v>
      </c>
      <c r="AI76" s="36"/>
      <c r="AJ76" s="36"/>
      <c r="AK76" s="36"/>
      <c r="AL76" s="36"/>
      <c r="AM76" s="36"/>
      <c r="AN76" s="36"/>
      <c r="AO76" s="36"/>
      <c r="AP76" s="36"/>
      <c r="AQ76" s="36"/>
      <c r="AR76" s="36"/>
    </row>
    <row r="77" spans="1:46" ht="15" customHeight="1">
      <c r="A77" s="92"/>
      <c r="B77" s="92"/>
      <c r="C77" s="90"/>
      <c r="D77" s="90"/>
      <c r="E77" s="9"/>
      <c r="F77" s="24">
        <f>IF(E77=0,0,VLOOKUP(E77,TC!B$5:C$63,2,FALSE))</f>
        <v>0</v>
      </c>
      <c r="G77" s="10"/>
      <c r="H77" s="88"/>
      <c r="I77" s="85"/>
      <c r="J77" s="82"/>
      <c r="K77" s="79"/>
      <c r="L77" s="76"/>
      <c r="M77" s="73"/>
      <c r="N77" s="131"/>
      <c r="O77" s="188"/>
      <c r="P77" s="137"/>
      <c r="Q77" s="140"/>
      <c r="R77" s="242"/>
      <c r="S77" s="275"/>
      <c r="T77" s="222"/>
      <c r="U77" s="113"/>
      <c r="V77" s="116"/>
      <c r="W77" s="116"/>
      <c r="X77" s="225"/>
      <c r="Y77" s="228"/>
      <c r="Z77" s="231"/>
      <c r="AA77" s="204"/>
      <c r="AB77" s="207"/>
      <c r="AC77" s="210"/>
      <c r="AD77" s="213"/>
      <c r="AE77" s="216"/>
      <c r="AF77" s="219"/>
      <c r="AG77" s="198"/>
      <c r="AH77" s="201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T77" s="12"/>
    </row>
    <row r="78" spans="1:46" ht="15.75" customHeight="1" thickBot="1">
      <c r="A78" s="93"/>
      <c r="B78" s="93"/>
      <c r="C78" s="149"/>
      <c r="D78" s="149"/>
      <c r="E78" s="17"/>
      <c r="F78" s="26">
        <f>IF(E78=0,0,VLOOKUP(E78,TC!B$5:C$63,2,FALSE))</f>
        <v>0</v>
      </c>
      <c r="G78" s="11"/>
      <c r="H78" s="150"/>
      <c r="I78" s="152"/>
      <c r="J78" s="154"/>
      <c r="K78" s="156"/>
      <c r="L78" s="158"/>
      <c r="M78" s="160"/>
      <c r="N78" s="132"/>
      <c r="O78" s="236"/>
      <c r="P78" s="138"/>
      <c r="Q78" s="141"/>
      <c r="R78" s="243"/>
      <c r="S78" s="280"/>
      <c r="T78" s="223"/>
      <c r="U78" s="114"/>
      <c r="V78" s="117"/>
      <c r="W78" s="117"/>
      <c r="X78" s="226"/>
      <c r="Y78" s="229"/>
      <c r="Z78" s="232"/>
      <c r="AA78" s="205"/>
      <c r="AB78" s="208"/>
      <c r="AC78" s="211"/>
      <c r="AD78" s="214"/>
      <c r="AE78" s="217"/>
      <c r="AF78" s="220"/>
      <c r="AG78" s="199"/>
      <c r="AH78" s="202"/>
      <c r="AI78" s="36"/>
      <c r="AJ78" s="36"/>
      <c r="AK78" s="36"/>
      <c r="AL78" s="36"/>
      <c r="AM78" s="36"/>
      <c r="AN78" s="36"/>
      <c r="AO78" s="36"/>
      <c r="AP78" s="36"/>
      <c r="AQ78" s="36"/>
      <c r="AR78" s="36"/>
    </row>
    <row r="79" spans="1:46" ht="15" customHeight="1">
      <c r="A79" s="91" t="s">
        <v>31</v>
      </c>
      <c r="B79" s="91">
        <f>+B73+1</f>
        <v>44545</v>
      </c>
      <c r="C79" s="300" t="s">
        <v>22</v>
      </c>
      <c r="D79" s="87"/>
      <c r="E79" s="13"/>
      <c r="F79" s="23">
        <f>IF(E79=0,0,VLOOKUP(E79,TC!B$5:C$63,2,FALSE))</f>
        <v>0</v>
      </c>
      <c r="G79" s="14"/>
      <c r="H79" s="87">
        <v>720</v>
      </c>
      <c r="I79" s="84">
        <f>F79*G79+F80*G80+F81*G81</f>
        <v>0</v>
      </c>
      <c r="J79" s="81"/>
      <c r="K79" s="78"/>
      <c r="L79" s="75"/>
      <c r="M79" s="72"/>
      <c r="N79" s="185"/>
      <c r="O79" s="288"/>
      <c r="P79" s="190"/>
      <c r="Q79" s="192"/>
      <c r="R79" s="249"/>
      <c r="S79" s="274"/>
      <c r="T79" s="196"/>
      <c r="U79" s="173">
        <f>SUM(I79:T81)</f>
        <v>0</v>
      </c>
      <c r="V79" s="116">
        <f t="shared" ref="V79" si="72">U79/$H79</f>
        <v>0</v>
      </c>
      <c r="W79" s="116">
        <f t="shared" ref="W79" si="73">I79/$H79</f>
        <v>0</v>
      </c>
      <c r="X79" s="177">
        <f>IF(J79=0,0,J79/$H79)</f>
        <v>0</v>
      </c>
      <c r="Y79" s="179">
        <f>IF(K79=0,0,K79/$H79)</f>
        <v>0</v>
      </c>
      <c r="Z79" s="181">
        <f>IF(L79=0,0,L79/$H79)</f>
        <v>0</v>
      </c>
      <c r="AA79" s="183">
        <f>IF(M79=0,0,M79/$H79)</f>
        <v>0</v>
      </c>
      <c r="AB79" s="161">
        <f>IF(N79=0,0,N79/$H79)</f>
        <v>0</v>
      </c>
      <c r="AC79" s="163">
        <f>IF(O79=0,0,O79/$H79)</f>
        <v>0</v>
      </c>
      <c r="AD79" s="165">
        <f>IF(P79=0,0,P79/$H79)</f>
        <v>0</v>
      </c>
      <c r="AE79" s="167">
        <f>IF(Q79=0,0,Q79/$H79)</f>
        <v>0</v>
      </c>
      <c r="AF79" s="169">
        <f>IF(R79=0,0,R79/$H79)</f>
        <v>0</v>
      </c>
      <c r="AG79" s="198">
        <f>IF(S79=0,0,S79/$H79)</f>
        <v>0</v>
      </c>
      <c r="AH79" s="171">
        <f t="shared" ref="AH79" si="74">IF(T79=0,0,T79/$H79)</f>
        <v>0</v>
      </c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</row>
    <row r="80" spans="1:46" ht="15" customHeight="1">
      <c r="A80" s="92"/>
      <c r="B80" s="92"/>
      <c r="C80" s="301"/>
      <c r="D80" s="88"/>
      <c r="E80" s="9"/>
      <c r="F80" s="24">
        <f>IF(E80=0,0,VLOOKUP(E80,TC!B$5:C$63,2,FALSE))</f>
        <v>0</v>
      </c>
      <c r="G80" s="10"/>
      <c r="H80" s="88"/>
      <c r="I80" s="85"/>
      <c r="J80" s="82"/>
      <c r="K80" s="79"/>
      <c r="L80" s="76"/>
      <c r="M80" s="73"/>
      <c r="N80" s="131"/>
      <c r="O80" s="134"/>
      <c r="P80" s="137"/>
      <c r="Q80" s="140"/>
      <c r="R80" s="242"/>
      <c r="S80" s="275"/>
      <c r="T80" s="146"/>
      <c r="U80" s="113"/>
      <c r="V80" s="116"/>
      <c r="W80" s="116"/>
      <c r="X80" s="119"/>
      <c r="Y80" s="122"/>
      <c r="Z80" s="125"/>
      <c r="AA80" s="128"/>
      <c r="AB80" s="95"/>
      <c r="AC80" s="98"/>
      <c r="AD80" s="101"/>
      <c r="AE80" s="104"/>
      <c r="AF80" s="107"/>
      <c r="AG80" s="198"/>
      <c r="AH80" s="110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</row>
    <row r="81" spans="1:46" ht="15.75" customHeight="1" thickBot="1">
      <c r="A81" s="92"/>
      <c r="B81" s="92"/>
      <c r="C81" s="302"/>
      <c r="D81" s="89"/>
      <c r="E81" s="15"/>
      <c r="F81" s="25">
        <f>IF(E81=0,0,VLOOKUP(E81,TC!B$5:C$63,2,FALSE))</f>
        <v>0</v>
      </c>
      <c r="G81" s="16"/>
      <c r="H81" s="89"/>
      <c r="I81" s="86"/>
      <c r="J81" s="83"/>
      <c r="K81" s="80"/>
      <c r="L81" s="77"/>
      <c r="M81" s="74"/>
      <c r="N81" s="186"/>
      <c r="O81" s="289"/>
      <c r="P81" s="191"/>
      <c r="Q81" s="193"/>
      <c r="R81" s="250"/>
      <c r="S81" s="276"/>
      <c r="T81" s="197"/>
      <c r="U81" s="174"/>
      <c r="V81" s="176"/>
      <c r="W81" s="176"/>
      <c r="X81" s="178"/>
      <c r="Y81" s="180"/>
      <c r="Z81" s="182"/>
      <c r="AA81" s="184"/>
      <c r="AB81" s="162"/>
      <c r="AC81" s="164"/>
      <c r="AD81" s="166"/>
      <c r="AE81" s="168"/>
      <c r="AF81" s="170"/>
      <c r="AG81" s="296"/>
      <c r="AH81" s="172"/>
      <c r="AI81" s="36"/>
      <c r="AJ81" s="36"/>
      <c r="AK81" s="36"/>
      <c r="AL81" s="36"/>
      <c r="AM81" s="36"/>
      <c r="AN81" s="36"/>
      <c r="AO81" s="36"/>
      <c r="AP81" s="36"/>
      <c r="AQ81" s="36"/>
      <c r="AR81" s="36"/>
    </row>
    <row r="82" spans="1:46" ht="15" customHeight="1" thickTop="1">
      <c r="A82" s="92"/>
      <c r="B82" s="92"/>
      <c r="C82" s="269" t="s">
        <v>25</v>
      </c>
      <c r="D82" s="148"/>
      <c r="E82" s="9"/>
      <c r="F82" s="24">
        <f>IF(E82=0,0,VLOOKUP(E82,TC!B$5:C$63,2,FALSE))</f>
        <v>0</v>
      </c>
      <c r="G82" s="10"/>
      <c r="H82" s="87">
        <v>720</v>
      </c>
      <c r="I82" s="254">
        <f>F82*G82+F83*G83+F84*G84</f>
        <v>0</v>
      </c>
      <c r="J82" s="253"/>
      <c r="K82" s="244"/>
      <c r="L82" s="245"/>
      <c r="M82" s="233"/>
      <c r="N82" s="234"/>
      <c r="O82" s="235"/>
      <c r="P82" s="237"/>
      <c r="Q82" s="240"/>
      <c r="R82" s="241"/>
      <c r="S82" s="274"/>
      <c r="T82" s="221"/>
      <c r="U82" s="112">
        <f>SUM(I82:T84)</f>
        <v>0</v>
      </c>
      <c r="V82" s="115">
        <f t="shared" ref="V82" si="75">U82/$H82</f>
        <v>0</v>
      </c>
      <c r="W82" s="115">
        <f t="shared" ref="W82" si="76">I82/$H82</f>
        <v>0</v>
      </c>
      <c r="X82" s="224">
        <f>IF(J82=0,0,J82/$H82)</f>
        <v>0</v>
      </c>
      <c r="Y82" s="227">
        <f>IF(K82=0,0,K82/$H82)</f>
        <v>0</v>
      </c>
      <c r="Z82" s="230">
        <f>IF(L82=0,0,L82/$H82)</f>
        <v>0</v>
      </c>
      <c r="AA82" s="203">
        <f>IF(M82=0,0,M82/$H82)</f>
        <v>0</v>
      </c>
      <c r="AB82" s="206">
        <f>IF(N82=0,0,N82/$H82)</f>
        <v>0</v>
      </c>
      <c r="AC82" s="209">
        <f>IF(O82=0,0,O82/$H82)</f>
        <v>0</v>
      </c>
      <c r="AD82" s="212">
        <f>IF(P82=0,0,P82/$H82)</f>
        <v>0</v>
      </c>
      <c r="AE82" s="215">
        <f>IF(Q82=0,0,Q82/$H82)</f>
        <v>0</v>
      </c>
      <c r="AF82" s="218">
        <f>IF(R82=0,0,R82/$H82)</f>
        <v>0</v>
      </c>
      <c r="AG82" s="198">
        <f>IF(S82=0,0,S82/$H82)</f>
        <v>0</v>
      </c>
      <c r="AH82" s="200">
        <f t="shared" ref="AH82" si="77">IF(T82=0,0,T82/$H82)</f>
        <v>0</v>
      </c>
      <c r="AI82" s="36"/>
      <c r="AJ82" s="36"/>
      <c r="AK82" s="36"/>
      <c r="AL82" s="36"/>
      <c r="AM82" s="36"/>
      <c r="AN82" s="36"/>
      <c r="AO82" s="36"/>
      <c r="AP82" s="36"/>
      <c r="AQ82" s="36"/>
      <c r="AR82" s="36"/>
    </row>
    <row r="83" spans="1:46" ht="15" customHeight="1">
      <c r="A83" s="92"/>
      <c r="B83" s="92"/>
      <c r="C83" s="90"/>
      <c r="D83" s="90"/>
      <c r="E83" s="9"/>
      <c r="F83" s="24">
        <f>IF(E83=0,0,VLOOKUP(E83,TC!B$5:C$63,2,FALSE))</f>
        <v>0</v>
      </c>
      <c r="G83" s="10"/>
      <c r="H83" s="88"/>
      <c r="I83" s="85"/>
      <c r="J83" s="82"/>
      <c r="K83" s="79"/>
      <c r="L83" s="76"/>
      <c r="M83" s="73"/>
      <c r="N83" s="131"/>
      <c r="O83" s="188"/>
      <c r="P83" s="238"/>
      <c r="Q83" s="140"/>
      <c r="R83" s="242"/>
      <c r="S83" s="275"/>
      <c r="T83" s="222"/>
      <c r="U83" s="113"/>
      <c r="V83" s="116"/>
      <c r="W83" s="116"/>
      <c r="X83" s="225"/>
      <c r="Y83" s="228"/>
      <c r="Z83" s="231"/>
      <c r="AA83" s="204"/>
      <c r="AB83" s="207"/>
      <c r="AC83" s="210"/>
      <c r="AD83" s="213"/>
      <c r="AE83" s="216"/>
      <c r="AF83" s="219"/>
      <c r="AG83" s="198"/>
      <c r="AH83" s="201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T83" s="12"/>
    </row>
    <row r="84" spans="1:46" ht="15.75" customHeight="1" thickBot="1">
      <c r="A84" s="93"/>
      <c r="B84" s="93"/>
      <c r="C84" s="149"/>
      <c r="D84" s="149"/>
      <c r="E84" s="17"/>
      <c r="F84" s="26">
        <f>IF(E84=0,0,VLOOKUP(E84,TC!B$5:C$63,2,FALSE))</f>
        <v>0</v>
      </c>
      <c r="G84" s="11"/>
      <c r="H84" s="150"/>
      <c r="I84" s="152"/>
      <c r="J84" s="154"/>
      <c r="K84" s="156"/>
      <c r="L84" s="158"/>
      <c r="M84" s="160"/>
      <c r="N84" s="132"/>
      <c r="O84" s="236"/>
      <c r="P84" s="239"/>
      <c r="Q84" s="141"/>
      <c r="R84" s="243"/>
      <c r="S84" s="280"/>
      <c r="T84" s="223"/>
      <c r="U84" s="114"/>
      <c r="V84" s="117"/>
      <c r="W84" s="117"/>
      <c r="X84" s="226"/>
      <c r="Y84" s="229"/>
      <c r="Z84" s="232"/>
      <c r="AA84" s="205"/>
      <c r="AB84" s="208"/>
      <c r="AC84" s="211"/>
      <c r="AD84" s="214"/>
      <c r="AE84" s="217"/>
      <c r="AF84" s="220"/>
      <c r="AG84" s="199"/>
      <c r="AH84" s="202"/>
      <c r="AI84" s="36"/>
      <c r="AJ84" s="36"/>
      <c r="AK84" s="36"/>
      <c r="AL84" s="36"/>
      <c r="AM84" s="36"/>
      <c r="AN84" s="36"/>
      <c r="AO84" s="36"/>
      <c r="AP84" s="36"/>
      <c r="AQ84" s="36"/>
      <c r="AR84" s="36"/>
    </row>
    <row r="85" spans="1:46" ht="15" customHeight="1">
      <c r="A85" s="91" t="s">
        <v>38</v>
      </c>
      <c r="B85" s="91">
        <f>B79+1</f>
        <v>44546</v>
      </c>
      <c r="C85" s="300" t="s">
        <v>22</v>
      </c>
      <c r="D85" s="87"/>
      <c r="E85" s="13"/>
      <c r="F85" s="23">
        <f>IF(E85=0,0,VLOOKUP(E85,TC!B$5:C$63,2,FALSE))</f>
        <v>0</v>
      </c>
      <c r="G85" s="14"/>
      <c r="H85" s="87">
        <v>720</v>
      </c>
      <c r="I85" s="84">
        <f>F85*G85+F86*G86+F87*G87</f>
        <v>0</v>
      </c>
      <c r="J85" s="81"/>
      <c r="K85" s="78"/>
      <c r="L85" s="75"/>
      <c r="M85" s="72"/>
      <c r="N85" s="185"/>
      <c r="O85" s="187"/>
      <c r="P85" s="190"/>
      <c r="Q85" s="192"/>
      <c r="R85" s="249"/>
      <c r="S85" s="297"/>
      <c r="T85" s="196"/>
      <c r="U85" s="173">
        <f>SUM(I85:T87)</f>
        <v>0</v>
      </c>
      <c r="V85" s="116">
        <f t="shared" ref="V85" si="78">U85/$H85</f>
        <v>0</v>
      </c>
      <c r="W85" s="116">
        <f t="shared" ref="W85" si="79">I85/$H85</f>
        <v>0</v>
      </c>
      <c r="X85" s="177">
        <f>IF(J85=0,0,J85/$H85)</f>
        <v>0</v>
      </c>
      <c r="Y85" s="179">
        <f>IF(K85=0,0,K85/$H85)</f>
        <v>0</v>
      </c>
      <c r="Z85" s="181">
        <f>IF(L85=0,0,L85/$H85)</f>
        <v>0</v>
      </c>
      <c r="AA85" s="183">
        <f>IF(M85=0,0,M85/$H85)</f>
        <v>0</v>
      </c>
      <c r="AB85" s="161">
        <f>IF(N85=0,0,N85/$H85)</f>
        <v>0</v>
      </c>
      <c r="AC85" s="163">
        <f>IF(O85=0,0,O85/$H85)</f>
        <v>0</v>
      </c>
      <c r="AD85" s="165">
        <f>IF(P85=0,0,P85/$H85)</f>
        <v>0</v>
      </c>
      <c r="AE85" s="167">
        <f>IF(Q85=0,0,Q85/$H85)</f>
        <v>0</v>
      </c>
      <c r="AF85" s="169">
        <f>IF(R85=0,0,R85/$H85)</f>
        <v>0</v>
      </c>
      <c r="AG85" s="198">
        <f>IF(S85=0,0,S85/$H85)</f>
        <v>0</v>
      </c>
      <c r="AH85" s="171">
        <f t="shared" ref="AH85" si="80">IF(T85=0,0,T85/$H85)</f>
        <v>0</v>
      </c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</row>
    <row r="86" spans="1:46" ht="15" customHeight="1">
      <c r="A86" s="92"/>
      <c r="B86" s="92"/>
      <c r="C86" s="301"/>
      <c r="D86" s="88"/>
      <c r="E86" s="9"/>
      <c r="F86" s="24">
        <f>IF(E86=0,0,VLOOKUP(E86,TC!B$5:C$63,2,FALSE))</f>
        <v>0</v>
      </c>
      <c r="G86" s="10"/>
      <c r="H86" s="88"/>
      <c r="I86" s="85"/>
      <c r="J86" s="82"/>
      <c r="K86" s="79"/>
      <c r="L86" s="76"/>
      <c r="M86" s="73"/>
      <c r="N86" s="131"/>
      <c r="O86" s="188"/>
      <c r="P86" s="137"/>
      <c r="Q86" s="140"/>
      <c r="R86" s="242"/>
      <c r="S86" s="275"/>
      <c r="T86" s="146"/>
      <c r="U86" s="113"/>
      <c r="V86" s="116"/>
      <c r="W86" s="116"/>
      <c r="X86" s="119"/>
      <c r="Y86" s="122"/>
      <c r="Z86" s="125"/>
      <c r="AA86" s="128"/>
      <c r="AB86" s="95"/>
      <c r="AC86" s="98"/>
      <c r="AD86" s="101"/>
      <c r="AE86" s="104"/>
      <c r="AF86" s="107"/>
      <c r="AG86" s="198"/>
      <c r="AH86" s="110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</row>
    <row r="87" spans="1:46" ht="15.75" customHeight="1" thickBot="1">
      <c r="A87" s="92"/>
      <c r="B87" s="92"/>
      <c r="C87" s="302"/>
      <c r="D87" s="89"/>
      <c r="E87" s="15"/>
      <c r="F87" s="25">
        <f>IF(E87=0,0,VLOOKUP(E87,TC!B$5:C$63,2,FALSE))</f>
        <v>0</v>
      </c>
      <c r="G87" s="16"/>
      <c r="H87" s="89"/>
      <c r="I87" s="86"/>
      <c r="J87" s="83"/>
      <c r="K87" s="80"/>
      <c r="L87" s="77"/>
      <c r="M87" s="74"/>
      <c r="N87" s="186"/>
      <c r="O87" s="189"/>
      <c r="P87" s="191"/>
      <c r="Q87" s="193"/>
      <c r="R87" s="250"/>
      <c r="S87" s="276"/>
      <c r="T87" s="197"/>
      <c r="U87" s="174"/>
      <c r="V87" s="176"/>
      <c r="W87" s="176"/>
      <c r="X87" s="178"/>
      <c r="Y87" s="180"/>
      <c r="Z87" s="182"/>
      <c r="AA87" s="184"/>
      <c r="AB87" s="162"/>
      <c r="AC87" s="164"/>
      <c r="AD87" s="166"/>
      <c r="AE87" s="168"/>
      <c r="AF87" s="170"/>
      <c r="AG87" s="296"/>
      <c r="AH87" s="172"/>
      <c r="AI87" s="36"/>
      <c r="AJ87" s="36"/>
      <c r="AK87" s="36"/>
      <c r="AL87" s="36"/>
      <c r="AM87" s="36"/>
      <c r="AN87" s="36"/>
      <c r="AO87" s="36"/>
      <c r="AP87" s="36"/>
      <c r="AQ87" s="36"/>
      <c r="AR87" s="36"/>
    </row>
    <row r="88" spans="1:46" ht="15" customHeight="1" thickTop="1">
      <c r="A88" s="92"/>
      <c r="B88" s="92"/>
      <c r="C88" s="269" t="s">
        <v>25</v>
      </c>
      <c r="D88" s="148"/>
      <c r="E88" s="9"/>
      <c r="F88" s="24">
        <f>IF(E88=0,0,VLOOKUP(E88,TC!B$5:C$63,2,FALSE))</f>
        <v>0</v>
      </c>
      <c r="G88" s="10"/>
      <c r="H88" s="87">
        <v>720</v>
      </c>
      <c r="I88" s="254">
        <f>F88*G88+F89*G89+F90*G90</f>
        <v>0</v>
      </c>
      <c r="J88" s="253"/>
      <c r="K88" s="244"/>
      <c r="L88" s="245"/>
      <c r="M88" s="233"/>
      <c r="N88" s="234"/>
      <c r="O88" s="235"/>
      <c r="P88" s="237"/>
      <c r="Q88" s="240"/>
      <c r="R88" s="241"/>
      <c r="S88" s="298"/>
      <c r="T88" s="221"/>
      <c r="U88" s="112">
        <f>SUM(I88:T90)</f>
        <v>0</v>
      </c>
      <c r="V88" s="115">
        <f t="shared" ref="V88" si="81">U88/$H88</f>
        <v>0</v>
      </c>
      <c r="W88" s="115">
        <f t="shared" ref="W88" si="82">I88/$H88</f>
        <v>0</v>
      </c>
      <c r="X88" s="224">
        <f>IF(J88=0,0,J88/$H88)</f>
        <v>0</v>
      </c>
      <c r="Y88" s="227">
        <f>IF(K88=0,0,K88/$H88)</f>
        <v>0</v>
      </c>
      <c r="Z88" s="230">
        <f>IF(L88=0,0,L88/$H88)</f>
        <v>0</v>
      </c>
      <c r="AA88" s="203">
        <f>IF(M88=0,0,M88/$H88)</f>
        <v>0</v>
      </c>
      <c r="AB88" s="206">
        <f>IF(N88=0,0,N88/$H88)</f>
        <v>0</v>
      </c>
      <c r="AC88" s="209">
        <f>IF(O88=0,0,O88/$H88)</f>
        <v>0</v>
      </c>
      <c r="AD88" s="212">
        <f>IF(P88=0,0,P88/$H88)</f>
        <v>0</v>
      </c>
      <c r="AE88" s="215">
        <f>IF(Q88=0,0,Q88/$H88)</f>
        <v>0</v>
      </c>
      <c r="AF88" s="218">
        <f>IF(R88=0,0,R88/$H88)</f>
        <v>0</v>
      </c>
      <c r="AG88" s="198">
        <f>IF(S88=0,0,S88/$H88)</f>
        <v>0</v>
      </c>
      <c r="AH88" s="200">
        <f t="shared" ref="AH88" si="83">IF(T88=0,0,T88/$H88)</f>
        <v>0</v>
      </c>
      <c r="AI88" s="36"/>
      <c r="AJ88" s="36"/>
      <c r="AK88" s="36"/>
      <c r="AL88" s="36"/>
      <c r="AM88" s="36"/>
      <c r="AN88" s="36"/>
      <c r="AO88" s="36"/>
      <c r="AP88" s="36"/>
      <c r="AQ88" s="36"/>
      <c r="AR88" s="36"/>
    </row>
    <row r="89" spans="1:46" ht="15" customHeight="1">
      <c r="A89" s="92"/>
      <c r="B89" s="92"/>
      <c r="C89" s="90"/>
      <c r="D89" s="90"/>
      <c r="E89" s="9"/>
      <c r="F89" s="24">
        <f>IF(E89=0,0,VLOOKUP(E89,TC!B$5:C$63,2,FALSE))</f>
        <v>0</v>
      </c>
      <c r="G89" s="10"/>
      <c r="H89" s="88"/>
      <c r="I89" s="85"/>
      <c r="J89" s="82"/>
      <c r="K89" s="79"/>
      <c r="L89" s="76"/>
      <c r="M89" s="73"/>
      <c r="N89" s="131"/>
      <c r="O89" s="188"/>
      <c r="P89" s="238"/>
      <c r="Q89" s="140"/>
      <c r="R89" s="242"/>
      <c r="S89" s="275"/>
      <c r="T89" s="222"/>
      <c r="U89" s="113"/>
      <c r="V89" s="116"/>
      <c r="W89" s="116"/>
      <c r="X89" s="225"/>
      <c r="Y89" s="228"/>
      <c r="Z89" s="231"/>
      <c r="AA89" s="204"/>
      <c r="AB89" s="207"/>
      <c r="AC89" s="210"/>
      <c r="AD89" s="213"/>
      <c r="AE89" s="216"/>
      <c r="AF89" s="219"/>
      <c r="AG89" s="198"/>
      <c r="AH89" s="201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T89" s="12"/>
    </row>
    <row r="90" spans="1:46" ht="15.75" customHeight="1" thickBot="1">
      <c r="A90" s="93"/>
      <c r="B90" s="93"/>
      <c r="C90" s="149"/>
      <c r="D90" s="149"/>
      <c r="E90" s="17"/>
      <c r="F90" s="26">
        <f>IF(E90=0,0,VLOOKUP(E90,TC!B$5:C$63,2,FALSE))</f>
        <v>0</v>
      </c>
      <c r="G90" s="11"/>
      <c r="H90" s="150"/>
      <c r="I90" s="152"/>
      <c r="J90" s="154"/>
      <c r="K90" s="156"/>
      <c r="L90" s="158"/>
      <c r="M90" s="160"/>
      <c r="N90" s="132"/>
      <c r="O90" s="236"/>
      <c r="P90" s="239"/>
      <c r="Q90" s="141"/>
      <c r="R90" s="243"/>
      <c r="S90" s="280"/>
      <c r="T90" s="223"/>
      <c r="U90" s="114"/>
      <c r="V90" s="117"/>
      <c r="W90" s="117"/>
      <c r="X90" s="226"/>
      <c r="Y90" s="229"/>
      <c r="Z90" s="232"/>
      <c r="AA90" s="205"/>
      <c r="AB90" s="208"/>
      <c r="AC90" s="211"/>
      <c r="AD90" s="214"/>
      <c r="AE90" s="217"/>
      <c r="AF90" s="220"/>
      <c r="AG90" s="199"/>
      <c r="AH90" s="202"/>
      <c r="AI90" s="36"/>
      <c r="AJ90" s="36"/>
      <c r="AK90" s="36"/>
      <c r="AL90" s="36"/>
      <c r="AM90" s="36"/>
      <c r="AN90" s="36"/>
      <c r="AO90" s="36"/>
      <c r="AP90" s="36"/>
      <c r="AQ90" s="36"/>
      <c r="AR90" s="36"/>
    </row>
    <row r="91" spans="1:46" ht="15" customHeight="1">
      <c r="A91" s="91" t="s">
        <v>46</v>
      </c>
      <c r="B91" s="91">
        <f>B85+1</f>
        <v>44547</v>
      </c>
      <c r="C91" s="300" t="s">
        <v>22</v>
      </c>
      <c r="D91" s="87"/>
      <c r="E91" s="13"/>
      <c r="F91" s="23">
        <f>IF(E91=0,0,VLOOKUP(E91,TC!B$5:C$63,2,FALSE))</f>
        <v>0</v>
      </c>
      <c r="G91" s="14"/>
      <c r="H91" s="87">
        <v>720</v>
      </c>
      <c r="I91" s="84">
        <f>F91*G91+F92*G92+F93*G93</f>
        <v>0</v>
      </c>
      <c r="J91" s="285"/>
      <c r="K91" s="78"/>
      <c r="L91" s="75"/>
      <c r="M91" s="72"/>
      <c r="N91" s="185"/>
      <c r="O91" s="187"/>
      <c r="P91" s="190"/>
      <c r="Q91" s="192"/>
      <c r="R91" s="249"/>
      <c r="S91" s="274"/>
      <c r="T91" s="196"/>
      <c r="U91" s="173">
        <f>SUM(I91:T93)</f>
        <v>0</v>
      </c>
      <c r="V91" s="116">
        <f t="shared" ref="V91" si="84">U91/$H91</f>
        <v>0</v>
      </c>
      <c r="W91" s="116">
        <f t="shared" ref="W91" si="85">I91/$H91</f>
        <v>0</v>
      </c>
      <c r="X91" s="177">
        <f>IF(J91=0,0,J91/$H91)</f>
        <v>0</v>
      </c>
      <c r="Y91" s="179">
        <f>IF(K91=0,0,K91/$H91)</f>
        <v>0</v>
      </c>
      <c r="Z91" s="181">
        <f>IF(L91=0,0,L91/$H91)</f>
        <v>0</v>
      </c>
      <c r="AA91" s="183">
        <f>IF(M91=0,0,M91/$H91)</f>
        <v>0</v>
      </c>
      <c r="AB91" s="161">
        <f>IF(N91=0,0,N91/$H91)</f>
        <v>0</v>
      </c>
      <c r="AC91" s="163">
        <f>IF(O91=0,0,O91/$H91)</f>
        <v>0</v>
      </c>
      <c r="AD91" s="165">
        <f>IF(P91=0,0,P91/$H91)</f>
        <v>0</v>
      </c>
      <c r="AE91" s="167">
        <f>IF(Q91=0,0,Q91/$H91)</f>
        <v>0</v>
      </c>
      <c r="AF91" s="169">
        <f>IF(R91=0,0,R91/$H91)</f>
        <v>0</v>
      </c>
      <c r="AG91" s="198">
        <f>IF(S91=0,0,S91/$H91)</f>
        <v>0</v>
      </c>
      <c r="AH91" s="171">
        <f t="shared" ref="AH91" si="86">IF(T91=0,0,T91/$H91)</f>
        <v>0</v>
      </c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</row>
    <row r="92" spans="1:46" ht="15" customHeight="1">
      <c r="A92" s="92"/>
      <c r="B92" s="92"/>
      <c r="C92" s="301"/>
      <c r="D92" s="88"/>
      <c r="E92" s="9"/>
      <c r="F92" s="24">
        <f>IF(E92=0,0,VLOOKUP(E92,TC!B$5:C$63,2,FALSE))</f>
        <v>0</v>
      </c>
      <c r="G92" s="10"/>
      <c r="H92" s="88"/>
      <c r="I92" s="85"/>
      <c r="J92" s="286"/>
      <c r="K92" s="79"/>
      <c r="L92" s="76"/>
      <c r="M92" s="73"/>
      <c r="N92" s="131"/>
      <c r="O92" s="188"/>
      <c r="P92" s="137"/>
      <c r="Q92" s="140"/>
      <c r="R92" s="242"/>
      <c r="S92" s="275"/>
      <c r="T92" s="146"/>
      <c r="U92" s="113"/>
      <c r="V92" s="116"/>
      <c r="W92" s="116"/>
      <c r="X92" s="119"/>
      <c r="Y92" s="122"/>
      <c r="Z92" s="125"/>
      <c r="AA92" s="128"/>
      <c r="AB92" s="95"/>
      <c r="AC92" s="98"/>
      <c r="AD92" s="101"/>
      <c r="AE92" s="104"/>
      <c r="AF92" s="107"/>
      <c r="AG92" s="198"/>
      <c r="AH92" s="110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</row>
    <row r="93" spans="1:46" ht="15.75" customHeight="1" thickBot="1">
      <c r="A93" s="92"/>
      <c r="B93" s="92"/>
      <c r="C93" s="302"/>
      <c r="D93" s="89"/>
      <c r="E93" s="15"/>
      <c r="F93" s="25">
        <f>IF(E93=0,0,VLOOKUP(E93,TC!B$5:C$63,2,FALSE))</f>
        <v>0</v>
      </c>
      <c r="G93" s="16"/>
      <c r="H93" s="89"/>
      <c r="I93" s="86"/>
      <c r="J93" s="287"/>
      <c r="K93" s="80"/>
      <c r="L93" s="77"/>
      <c r="M93" s="74"/>
      <c r="N93" s="186"/>
      <c r="O93" s="189"/>
      <c r="P93" s="191"/>
      <c r="Q93" s="193"/>
      <c r="R93" s="250"/>
      <c r="S93" s="276"/>
      <c r="T93" s="197"/>
      <c r="U93" s="174"/>
      <c r="V93" s="176"/>
      <c r="W93" s="176"/>
      <c r="X93" s="178"/>
      <c r="Y93" s="180"/>
      <c r="Z93" s="182"/>
      <c r="AA93" s="184"/>
      <c r="AB93" s="162"/>
      <c r="AC93" s="164"/>
      <c r="AD93" s="166"/>
      <c r="AE93" s="168"/>
      <c r="AF93" s="170"/>
      <c r="AG93" s="296"/>
      <c r="AH93" s="172"/>
      <c r="AI93" s="36"/>
      <c r="AJ93" s="36"/>
      <c r="AK93" s="36"/>
      <c r="AL93" s="36"/>
      <c r="AM93" s="36"/>
      <c r="AN93" s="36"/>
      <c r="AO93" s="36"/>
      <c r="AP93" s="36"/>
      <c r="AQ93" s="36"/>
      <c r="AR93" s="36"/>
    </row>
    <row r="94" spans="1:46" ht="15" customHeight="1" thickTop="1">
      <c r="A94" s="92"/>
      <c r="B94" s="92"/>
      <c r="C94" s="269" t="s">
        <v>25</v>
      </c>
      <c r="D94" s="148"/>
      <c r="E94" s="9"/>
      <c r="F94" s="24">
        <f>IF(E94=0,0,VLOOKUP(E94,TC!B$5:C$63,2,FALSE))</f>
        <v>0</v>
      </c>
      <c r="G94" s="10"/>
      <c r="H94" s="87">
        <v>720</v>
      </c>
      <c r="I94" s="254">
        <f>F94*G94+F95*G95+F96*G96</f>
        <v>0</v>
      </c>
      <c r="J94" s="253"/>
      <c r="K94" s="244"/>
      <c r="L94" s="245"/>
      <c r="M94" s="233"/>
      <c r="N94" s="234"/>
      <c r="O94" s="235"/>
      <c r="P94" s="237"/>
      <c r="Q94" s="240"/>
      <c r="R94" s="241"/>
      <c r="S94" s="274"/>
      <c r="T94" s="221"/>
      <c r="U94" s="112">
        <f>SUM(I94:T96)</f>
        <v>0</v>
      </c>
      <c r="V94" s="115">
        <f t="shared" ref="V94" si="87">U94/$H94</f>
        <v>0</v>
      </c>
      <c r="W94" s="115">
        <f t="shared" ref="W94" si="88">I94/$H94</f>
        <v>0</v>
      </c>
      <c r="X94" s="224">
        <f>IF(J94=0,0,J94/$H94)</f>
        <v>0</v>
      </c>
      <c r="Y94" s="227">
        <f>IF(K94=0,0,K94/$H94)</f>
        <v>0</v>
      </c>
      <c r="Z94" s="230">
        <f>IF(L94=0,0,L94/$H94)</f>
        <v>0</v>
      </c>
      <c r="AA94" s="203">
        <f>IF(M94=0,0,M94/$H94)</f>
        <v>0</v>
      </c>
      <c r="AB94" s="206">
        <f>IF(N94=0,0,N94/$H94)</f>
        <v>0</v>
      </c>
      <c r="AC94" s="209">
        <f>IF(O94=0,0,O94/$H94)</f>
        <v>0</v>
      </c>
      <c r="AD94" s="212">
        <f>IF(P94=0,0,P94/$H94)</f>
        <v>0</v>
      </c>
      <c r="AE94" s="215">
        <f>IF(Q94=0,0,Q94/$H94)</f>
        <v>0</v>
      </c>
      <c r="AF94" s="218">
        <f>IF(R94=0,0,R94/$H94)</f>
        <v>0</v>
      </c>
      <c r="AG94" s="198">
        <f>IF(S94=0,0,S94/$H94)</f>
        <v>0</v>
      </c>
      <c r="AH94" s="200">
        <f t="shared" ref="AH94" si="89">IF(T94=0,0,T94/$H94)</f>
        <v>0</v>
      </c>
      <c r="AI94" s="36"/>
      <c r="AJ94" s="36"/>
      <c r="AK94" s="36"/>
      <c r="AL94" s="36"/>
      <c r="AM94" s="36"/>
      <c r="AN94" s="36"/>
      <c r="AO94" s="36"/>
      <c r="AP94" s="36"/>
      <c r="AQ94" s="36"/>
      <c r="AR94" s="36"/>
    </row>
    <row r="95" spans="1:46" ht="15" customHeight="1">
      <c r="A95" s="92"/>
      <c r="B95" s="92"/>
      <c r="C95" s="90"/>
      <c r="D95" s="90"/>
      <c r="E95" s="9"/>
      <c r="F95" s="24">
        <f>IF(E95=0,0,VLOOKUP(E95,TC!B$5:C$63,2,FALSE))</f>
        <v>0</v>
      </c>
      <c r="G95" s="10"/>
      <c r="H95" s="88"/>
      <c r="I95" s="85"/>
      <c r="J95" s="82"/>
      <c r="K95" s="79"/>
      <c r="L95" s="76"/>
      <c r="M95" s="73"/>
      <c r="N95" s="131"/>
      <c r="O95" s="188"/>
      <c r="P95" s="238"/>
      <c r="Q95" s="140"/>
      <c r="R95" s="242"/>
      <c r="S95" s="275"/>
      <c r="T95" s="222"/>
      <c r="U95" s="113"/>
      <c r="V95" s="116"/>
      <c r="W95" s="116"/>
      <c r="X95" s="225"/>
      <c r="Y95" s="228"/>
      <c r="Z95" s="231"/>
      <c r="AA95" s="204"/>
      <c r="AB95" s="207"/>
      <c r="AC95" s="210"/>
      <c r="AD95" s="213"/>
      <c r="AE95" s="216"/>
      <c r="AF95" s="219"/>
      <c r="AG95" s="198"/>
      <c r="AH95" s="201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T95" s="12"/>
    </row>
    <row r="96" spans="1:46" ht="15.75" customHeight="1" thickBot="1">
      <c r="A96" s="93"/>
      <c r="B96" s="93"/>
      <c r="C96" s="149"/>
      <c r="D96" s="149"/>
      <c r="E96" s="17"/>
      <c r="F96" s="26">
        <f>IF(E96=0,0,VLOOKUP(E96,TC!B$5:C$63,2,FALSE))</f>
        <v>0</v>
      </c>
      <c r="G96" s="11"/>
      <c r="H96" s="150"/>
      <c r="I96" s="152"/>
      <c r="J96" s="154"/>
      <c r="K96" s="156"/>
      <c r="L96" s="158"/>
      <c r="M96" s="160"/>
      <c r="N96" s="132"/>
      <c r="O96" s="236"/>
      <c r="P96" s="239"/>
      <c r="Q96" s="141"/>
      <c r="R96" s="243"/>
      <c r="S96" s="280"/>
      <c r="T96" s="223"/>
      <c r="U96" s="114"/>
      <c r="V96" s="117"/>
      <c r="W96" s="117"/>
      <c r="X96" s="226"/>
      <c r="Y96" s="229"/>
      <c r="Z96" s="232"/>
      <c r="AA96" s="205"/>
      <c r="AB96" s="208"/>
      <c r="AC96" s="211"/>
      <c r="AD96" s="214"/>
      <c r="AE96" s="217"/>
      <c r="AF96" s="220"/>
      <c r="AG96" s="199"/>
      <c r="AH96" s="202"/>
      <c r="AI96" s="36"/>
      <c r="AJ96" s="36"/>
      <c r="AK96" s="36"/>
      <c r="AL96" s="36"/>
      <c r="AM96" s="36"/>
      <c r="AN96" s="36"/>
      <c r="AO96" s="36"/>
      <c r="AP96" s="36"/>
      <c r="AQ96" s="36"/>
      <c r="AR96" s="36"/>
    </row>
    <row r="97" spans="1:46" ht="15" customHeight="1">
      <c r="A97" s="91" t="s">
        <v>52</v>
      </c>
      <c r="B97" s="91">
        <f>+B91+1</f>
        <v>44548</v>
      </c>
      <c r="C97" s="300" t="s">
        <v>22</v>
      </c>
      <c r="D97" s="87"/>
      <c r="E97" s="13"/>
      <c r="F97" s="23">
        <f>IF(E97=0,0,VLOOKUP(E97,TC!B$5:C$63,2,FALSE))</f>
        <v>0</v>
      </c>
      <c r="G97" s="14"/>
      <c r="H97" s="87">
        <v>720</v>
      </c>
      <c r="I97" s="84">
        <f>F97*G97+F98*G98+F99*G99</f>
        <v>0</v>
      </c>
      <c r="J97" s="81"/>
      <c r="K97" s="78"/>
      <c r="L97" s="75"/>
      <c r="M97" s="72"/>
      <c r="N97" s="185"/>
      <c r="O97" s="187"/>
      <c r="P97" s="190"/>
      <c r="Q97" s="192"/>
      <c r="R97" s="282"/>
      <c r="S97" s="274"/>
      <c r="T97" s="196"/>
      <c r="U97" s="173">
        <f>SUM(I97:T99)</f>
        <v>0</v>
      </c>
      <c r="V97" s="116">
        <f t="shared" ref="V97" si="90">U97/$H97</f>
        <v>0</v>
      </c>
      <c r="W97" s="116">
        <f t="shared" ref="W97" si="91">I97/$H97</f>
        <v>0</v>
      </c>
      <c r="X97" s="177">
        <f>IF(J97=0,0,J97/$H97)</f>
        <v>0</v>
      </c>
      <c r="Y97" s="179">
        <f>IF(K97=0,0,K97/$H97)</f>
        <v>0</v>
      </c>
      <c r="Z97" s="181">
        <f>IF(L97=0,0,L97/$H97)</f>
        <v>0</v>
      </c>
      <c r="AA97" s="183">
        <f>IF(M97=0,0,M97/$H97)</f>
        <v>0</v>
      </c>
      <c r="AB97" s="161">
        <f>IF(N97=0,0,N97/$H97)</f>
        <v>0</v>
      </c>
      <c r="AC97" s="163">
        <f>IF(O97=0,0,O97/$H97)</f>
        <v>0</v>
      </c>
      <c r="AD97" s="165">
        <f>IF(P97=0,0,P97/$H97)</f>
        <v>0</v>
      </c>
      <c r="AE97" s="167">
        <f>IF(Q97=0,0,Q97/$H97)</f>
        <v>0</v>
      </c>
      <c r="AF97" s="169">
        <f>IF(R97=0,0,R97/$H97)</f>
        <v>0</v>
      </c>
      <c r="AG97" s="198">
        <f>IF(S97=0,0,S97/$H97)</f>
        <v>0</v>
      </c>
      <c r="AH97" s="171">
        <f t="shared" ref="AH97" si="92">IF(T97=0,0,T97/$H97)</f>
        <v>0</v>
      </c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</row>
    <row r="98" spans="1:46" ht="15" customHeight="1">
      <c r="A98" s="92"/>
      <c r="B98" s="92"/>
      <c r="C98" s="301"/>
      <c r="D98" s="88"/>
      <c r="E98" s="9"/>
      <c r="F98" s="24">
        <f>IF(E98=0,0,VLOOKUP(E98,TC!B$5:C$63,2,FALSE))</f>
        <v>0</v>
      </c>
      <c r="G98" s="10"/>
      <c r="H98" s="88"/>
      <c r="I98" s="85"/>
      <c r="J98" s="82"/>
      <c r="K98" s="79"/>
      <c r="L98" s="76"/>
      <c r="M98" s="73"/>
      <c r="N98" s="131"/>
      <c r="O98" s="188"/>
      <c r="P98" s="137"/>
      <c r="Q98" s="140"/>
      <c r="R98" s="283"/>
      <c r="S98" s="275"/>
      <c r="T98" s="146"/>
      <c r="U98" s="113"/>
      <c r="V98" s="116"/>
      <c r="W98" s="116"/>
      <c r="X98" s="119"/>
      <c r="Y98" s="122"/>
      <c r="Z98" s="125"/>
      <c r="AA98" s="128"/>
      <c r="AB98" s="95"/>
      <c r="AC98" s="98"/>
      <c r="AD98" s="101"/>
      <c r="AE98" s="104"/>
      <c r="AF98" s="107"/>
      <c r="AG98" s="198"/>
      <c r="AH98" s="110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</row>
    <row r="99" spans="1:46" ht="15.75" customHeight="1" thickBot="1">
      <c r="A99" s="92"/>
      <c r="B99" s="92"/>
      <c r="C99" s="302"/>
      <c r="D99" s="89"/>
      <c r="E99" s="15"/>
      <c r="F99" s="25">
        <f>IF(E99=0,0,VLOOKUP(E99,TC!B$5:C$63,2,FALSE))</f>
        <v>0</v>
      </c>
      <c r="G99" s="16"/>
      <c r="H99" s="89"/>
      <c r="I99" s="86"/>
      <c r="J99" s="83"/>
      <c r="K99" s="80"/>
      <c r="L99" s="77"/>
      <c r="M99" s="74"/>
      <c r="N99" s="186"/>
      <c r="O99" s="189"/>
      <c r="P99" s="191"/>
      <c r="Q99" s="193"/>
      <c r="R99" s="284"/>
      <c r="S99" s="276"/>
      <c r="T99" s="197"/>
      <c r="U99" s="174"/>
      <c r="V99" s="176"/>
      <c r="W99" s="176"/>
      <c r="X99" s="178"/>
      <c r="Y99" s="180"/>
      <c r="Z99" s="182"/>
      <c r="AA99" s="184"/>
      <c r="AB99" s="162"/>
      <c r="AC99" s="164"/>
      <c r="AD99" s="166"/>
      <c r="AE99" s="168"/>
      <c r="AF99" s="170"/>
      <c r="AG99" s="296"/>
      <c r="AH99" s="172"/>
      <c r="AI99" s="36"/>
      <c r="AJ99" s="36"/>
      <c r="AK99" s="36"/>
      <c r="AL99" s="36"/>
      <c r="AM99" s="36"/>
      <c r="AN99" s="36"/>
      <c r="AO99" s="36"/>
      <c r="AP99" s="36"/>
      <c r="AQ99" s="36"/>
      <c r="AR99" s="36"/>
    </row>
    <row r="100" spans="1:46" ht="15" customHeight="1" thickTop="1">
      <c r="A100" s="92"/>
      <c r="B100" s="92"/>
      <c r="C100" s="269" t="s">
        <v>25</v>
      </c>
      <c r="D100" s="148"/>
      <c r="E100" s="9"/>
      <c r="F100" s="24">
        <f>IF(E100=0,0,VLOOKUP(E100,TC!B$5:C$63,2,FALSE))</f>
        <v>0</v>
      </c>
      <c r="G100" s="10"/>
      <c r="H100" s="87">
        <v>720</v>
      </c>
      <c r="I100" s="254">
        <f>F100*G100+F101*G101+F102*G102</f>
        <v>0</v>
      </c>
      <c r="J100" s="253"/>
      <c r="K100" s="244"/>
      <c r="L100" s="245"/>
      <c r="M100" s="233"/>
      <c r="N100" s="234"/>
      <c r="O100" s="235"/>
      <c r="P100" s="237"/>
      <c r="Q100" s="240"/>
      <c r="R100" s="241"/>
      <c r="S100" s="274"/>
      <c r="T100" s="221"/>
      <c r="U100" s="112">
        <f>SUM(I100:T102)</f>
        <v>0</v>
      </c>
      <c r="V100" s="115">
        <f t="shared" ref="V100" si="93">U100/$H100</f>
        <v>0</v>
      </c>
      <c r="W100" s="115">
        <f t="shared" ref="W100" si="94">I100/$H100</f>
        <v>0</v>
      </c>
      <c r="X100" s="224">
        <f>IF(J100=0,0,J100/$H100)</f>
        <v>0</v>
      </c>
      <c r="Y100" s="227">
        <f>IF(K100=0,0,K100/$H100)</f>
        <v>0</v>
      </c>
      <c r="Z100" s="230">
        <f>IF(L100=0,0,L100/$H100)</f>
        <v>0</v>
      </c>
      <c r="AA100" s="203">
        <f>IF(M100=0,0,M100/$H100)</f>
        <v>0</v>
      </c>
      <c r="AB100" s="206">
        <f>IF(N100=0,0,N100/$H100)</f>
        <v>0</v>
      </c>
      <c r="AC100" s="209">
        <f>IF(O100=0,0,O100/$H100)</f>
        <v>0</v>
      </c>
      <c r="AD100" s="212">
        <f>IF(P100=0,0,P100/$H100)</f>
        <v>0</v>
      </c>
      <c r="AE100" s="215">
        <f>IF(Q100=0,0,Q100/$H100)</f>
        <v>0</v>
      </c>
      <c r="AF100" s="218">
        <f>IF(R100=0,0,R100/$H100)</f>
        <v>0</v>
      </c>
      <c r="AG100" s="198">
        <f>IF(S100=0,0,S100/$H100)</f>
        <v>0</v>
      </c>
      <c r="AH100" s="200">
        <f t="shared" ref="AH100" si="95">IF(T100=0,0,T100/$H100)</f>
        <v>0</v>
      </c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</row>
    <row r="101" spans="1:46" ht="15" customHeight="1">
      <c r="A101" s="92"/>
      <c r="B101" s="92"/>
      <c r="C101" s="90"/>
      <c r="D101" s="90"/>
      <c r="E101" s="9"/>
      <c r="F101" s="24">
        <f>IF(E101=0,0,VLOOKUP(E101,TC!B$5:C$63,2,FALSE))</f>
        <v>0</v>
      </c>
      <c r="G101" s="10"/>
      <c r="H101" s="88"/>
      <c r="I101" s="85"/>
      <c r="J101" s="82"/>
      <c r="K101" s="79"/>
      <c r="L101" s="76"/>
      <c r="M101" s="73"/>
      <c r="N101" s="131"/>
      <c r="O101" s="188"/>
      <c r="P101" s="238"/>
      <c r="Q101" s="140"/>
      <c r="R101" s="242"/>
      <c r="S101" s="275"/>
      <c r="T101" s="222"/>
      <c r="U101" s="113"/>
      <c r="V101" s="116"/>
      <c r="W101" s="116"/>
      <c r="X101" s="225"/>
      <c r="Y101" s="228"/>
      <c r="Z101" s="231"/>
      <c r="AA101" s="204"/>
      <c r="AB101" s="207"/>
      <c r="AC101" s="210"/>
      <c r="AD101" s="213"/>
      <c r="AE101" s="216"/>
      <c r="AF101" s="219"/>
      <c r="AG101" s="198"/>
      <c r="AH101" s="201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T101" s="12"/>
    </row>
    <row r="102" spans="1:46" ht="15.75" customHeight="1" thickBot="1">
      <c r="A102" s="93"/>
      <c r="B102" s="93"/>
      <c r="C102" s="149"/>
      <c r="D102" s="149"/>
      <c r="E102" s="17"/>
      <c r="F102" s="26">
        <f>IF(E102=0,0,VLOOKUP(E102,TC!B$5:C$63,2,FALSE))</f>
        <v>0</v>
      </c>
      <c r="G102" s="11"/>
      <c r="H102" s="150"/>
      <c r="I102" s="152"/>
      <c r="J102" s="154"/>
      <c r="K102" s="156"/>
      <c r="L102" s="158"/>
      <c r="M102" s="160"/>
      <c r="N102" s="132"/>
      <c r="O102" s="236"/>
      <c r="P102" s="239"/>
      <c r="Q102" s="141"/>
      <c r="R102" s="243"/>
      <c r="S102" s="280"/>
      <c r="T102" s="223"/>
      <c r="U102" s="114"/>
      <c r="V102" s="117"/>
      <c r="W102" s="117"/>
      <c r="X102" s="226"/>
      <c r="Y102" s="229"/>
      <c r="Z102" s="232"/>
      <c r="AA102" s="205"/>
      <c r="AB102" s="208"/>
      <c r="AC102" s="211"/>
      <c r="AD102" s="214"/>
      <c r="AE102" s="217"/>
      <c r="AF102" s="220"/>
      <c r="AG102" s="199"/>
      <c r="AH102" s="202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</row>
    <row r="103" spans="1:46" ht="15" customHeight="1">
      <c r="A103" s="91" t="s">
        <v>21</v>
      </c>
      <c r="B103" s="92">
        <f>+B97+2</f>
        <v>44550</v>
      </c>
      <c r="C103" s="300" t="s">
        <v>22</v>
      </c>
      <c r="D103" s="87"/>
      <c r="E103" s="13"/>
      <c r="F103" s="23">
        <f>IF(E103=0,0,VLOOKUP(E103,TC!B$5:C$63,2,FALSE))</f>
        <v>0</v>
      </c>
      <c r="G103" s="14"/>
      <c r="H103" s="87">
        <v>720</v>
      </c>
      <c r="I103" s="84">
        <f>F103*G103+F104*G104+F105*G105</f>
        <v>0</v>
      </c>
      <c r="J103" s="81"/>
      <c r="K103" s="78"/>
      <c r="L103" s="75"/>
      <c r="M103" s="72"/>
      <c r="N103" s="185"/>
      <c r="O103" s="187"/>
      <c r="P103" s="190"/>
      <c r="Q103" s="192"/>
      <c r="R103" s="249"/>
      <c r="S103" s="274"/>
      <c r="T103" s="196"/>
      <c r="U103" s="173">
        <f>SUM(I103:T105)</f>
        <v>0</v>
      </c>
      <c r="V103" s="116">
        <f t="shared" ref="V103" si="96">U103/$H103</f>
        <v>0</v>
      </c>
      <c r="W103" s="116">
        <f t="shared" ref="W103" si="97">I103/$H103</f>
        <v>0</v>
      </c>
      <c r="X103" s="177">
        <f>IF(J103=0,0,J103/$H103)</f>
        <v>0</v>
      </c>
      <c r="Y103" s="179">
        <f>IF(K103=0,0,K103/$H103)</f>
        <v>0</v>
      </c>
      <c r="Z103" s="181">
        <f>IF(L103=0,0,L103/$H103)</f>
        <v>0</v>
      </c>
      <c r="AA103" s="183">
        <f>IF(M103=0,0,M103/$H103)</f>
        <v>0</v>
      </c>
      <c r="AB103" s="161">
        <f>IF(N103=0,0,N103/$H103)</f>
        <v>0</v>
      </c>
      <c r="AC103" s="163">
        <f>IF(O103=0,0,O103/$H103)</f>
        <v>0</v>
      </c>
      <c r="AD103" s="165">
        <f>IF(P103=0,0,P103/$H103)</f>
        <v>0</v>
      </c>
      <c r="AE103" s="167">
        <f>IF(Q103=0,0,Q103/$H103)</f>
        <v>0</v>
      </c>
      <c r="AF103" s="169">
        <f>IF(R103=0,0,R103/$H103)</f>
        <v>0</v>
      </c>
      <c r="AG103" s="198">
        <f>IF(S103=0,0,S103/$H103)</f>
        <v>0</v>
      </c>
      <c r="AH103" s="171">
        <f t="shared" ref="AH103" si="98">IF(T103=0,0,T103/$H103)</f>
        <v>0</v>
      </c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</row>
    <row r="104" spans="1:46" ht="15" customHeight="1">
      <c r="A104" s="92"/>
      <c r="B104" s="92"/>
      <c r="C104" s="301"/>
      <c r="D104" s="88"/>
      <c r="E104" s="9"/>
      <c r="F104" s="24">
        <f>IF(E104=0,0,VLOOKUP(E104,TC!B$5:C$63,2,FALSE))</f>
        <v>0</v>
      </c>
      <c r="G104" s="10"/>
      <c r="H104" s="88"/>
      <c r="I104" s="85"/>
      <c r="J104" s="82"/>
      <c r="K104" s="79"/>
      <c r="L104" s="76"/>
      <c r="M104" s="73"/>
      <c r="N104" s="131"/>
      <c r="O104" s="188"/>
      <c r="P104" s="137"/>
      <c r="Q104" s="140"/>
      <c r="R104" s="242"/>
      <c r="S104" s="275"/>
      <c r="T104" s="146"/>
      <c r="U104" s="113"/>
      <c r="V104" s="116"/>
      <c r="W104" s="116"/>
      <c r="X104" s="119"/>
      <c r="Y104" s="122"/>
      <c r="Z104" s="125"/>
      <c r="AA104" s="128"/>
      <c r="AB104" s="95"/>
      <c r="AC104" s="98"/>
      <c r="AD104" s="101"/>
      <c r="AE104" s="104"/>
      <c r="AF104" s="107"/>
      <c r="AG104" s="198"/>
      <c r="AH104" s="110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</row>
    <row r="105" spans="1:46" ht="15.75" customHeight="1" thickBot="1">
      <c r="A105" s="92"/>
      <c r="B105" s="92"/>
      <c r="C105" s="302"/>
      <c r="D105" s="89"/>
      <c r="E105" s="15"/>
      <c r="F105" s="25">
        <f>IF(E105=0,0,VLOOKUP(E105,TC!B$5:C$63,2,FALSE))</f>
        <v>0</v>
      </c>
      <c r="G105" s="16"/>
      <c r="H105" s="89"/>
      <c r="I105" s="86"/>
      <c r="J105" s="83"/>
      <c r="K105" s="80"/>
      <c r="L105" s="77"/>
      <c r="M105" s="74"/>
      <c r="N105" s="186"/>
      <c r="O105" s="189"/>
      <c r="P105" s="191"/>
      <c r="Q105" s="193"/>
      <c r="R105" s="250"/>
      <c r="S105" s="276"/>
      <c r="T105" s="197"/>
      <c r="U105" s="174"/>
      <c r="V105" s="176"/>
      <c r="W105" s="176"/>
      <c r="X105" s="178"/>
      <c r="Y105" s="180"/>
      <c r="Z105" s="182"/>
      <c r="AA105" s="184"/>
      <c r="AB105" s="162"/>
      <c r="AC105" s="164"/>
      <c r="AD105" s="166"/>
      <c r="AE105" s="168"/>
      <c r="AF105" s="170"/>
      <c r="AG105" s="296"/>
      <c r="AH105" s="172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</row>
    <row r="106" spans="1:46" ht="15" customHeight="1" thickTop="1">
      <c r="A106" s="92"/>
      <c r="B106" s="92"/>
      <c r="C106" s="269" t="s">
        <v>25</v>
      </c>
      <c r="D106" s="148"/>
      <c r="E106" s="9"/>
      <c r="F106" s="24">
        <f>IF(E106=0,0,VLOOKUP(E106,TC!B$5:C$63,2,FALSE))</f>
        <v>0</v>
      </c>
      <c r="G106" s="10"/>
      <c r="H106" s="87">
        <v>720</v>
      </c>
      <c r="I106" s="254">
        <f>F106*G106+F107*G107+F108*G108</f>
        <v>0</v>
      </c>
      <c r="J106" s="253"/>
      <c r="K106" s="244"/>
      <c r="L106" s="245"/>
      <c r="M106" s="233"/>
      <c r="N106" s="234"/>
      <c r="O106" s="235"/>
      <c r="P106" s="237"/>
      <c r="Q106" s="240"/>
      <c r="R106" s="241"/>
      <c r="S106" s="274"/>
      <c r="T106" s="221"/>
      <c r="U106" s="112">
        <f>SUM(I106:T108)</f>
        <v>0</v>
      </c>
      <c r="V106" s="115">
        <f t="shared" ref="V106" si="99">U106/$H106</f>
        <v>0</v>
      </c>
      <c r="W106" s="115">
        <f t="shared" ref="W106" si="100">I106/$H106</f>
        <v>0</v>
      </c>
      <c r="X106" s="224">
        <f>IF(J106=0,0,J106/$H106)</f>
        <v>0</v>
      </c>
      <c r="Y106" s="227">
        <f>IF(K106=0,0,K106/$H106)</f>
        <v>0</v>
      </c>
      <c r="Z106" s="230">
        <f>IF(L106=0,0,L106/$H106)</f>
        <v>0</v>
      </c>
      <c r="AA106" s="203">
        <f>IF(M106=0,0,M106/$H106)</f>
        <v>0</v>
      </c>
      <c r="AB106" s="206">
        <f>IF(N106=0,0,N106/$H106)</f>
        <v>0</v>
      </c>
      <c r="AC106" s="209">
        <f>IF(O106=0,0,O106/$H106)</f>
        <v>0</v>
      </c>
      <c r="AD106" s="212">
        <f>IF(P106=0,0,P106/$H106)</f>
        <v>0</v>
      </c>
      <c r="AE106" s="215">
        <f>IF(Q106=0,0,Q106/$H106)</f>
        <v>0</v>
      </c>
      <c r="AF106" s="218">
        <f>IF(R106=0,0,R106/$H106)</f>
        <v>0</v>
      </c>
      <c r="AG106" s="198">
        <f>IF(S106=0,0,S106/$H106)</f>
        <v>0</v>
      </c>
      <c r="AH106" s="200">
        <f t="shared" ref="AH106" si="101">IF(T106=0,0,T106/$H106)</f>
        <v>0</v>
      </c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</row>
    <row r="107" spans="1:46" ht="15" customHeight="1">
      <c r="A107" s="92"/>
      <c r="B107" s="92"/>
      <c r="C107" s="90"/>
      <c r="D107" s="90"/>
      <c r="E107" s="9"/>
      <c r="F107" s="24">
        <f>IF(E107=0,0,VLOOKUP(E107,TC!B$5:C$63,2,FALSE))</f>
        <v>0</v>
      </c>
      <c r="G107" s="10"/>
      <c r="H107" s="88"/>
      <c r="I107" s="85"/>
      <c r="J107" s="82"/>
      <c r="K107" s="79"/>
      <c r="L107" s="76"/>
      <c r="M107" s="73"/>
      <c r="N107" s="131"/>
      <c r="O107" s="188"/>
      <c r="P107" s="238"/>
      <c r="Q107" s="140"/>
      <c r="R107" s="242"/>
      <c r="S107" s="275"/>
      <c r="T107" s="222"/>
      <c r="U107" s="113"/>
      <c r="V107" s="116"/>
      <c r="W107" s="116"/>
      <c r="X107" s="225"/>
      <c r="Y107" s="228"/>
      <c r="Z107" s="231"/>
      <c r="AA107" s="204"/>
      <c r="AB107" s="207"/>
      <c r="AC107" s="210"/>
      <c r="AD107" s="213"/>
      <c r="AE107" s="216"/>
      <c r="AF107" s="219"/>
      <c r="AG107" s="198"/>
      <c r="AH107" s="201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T107" s="12"/>
    </row>
    <row r="108" spans="1:46" ht="15.75" customHeight="1" thickBot="1">
      <c r="A108" s="93"/>
      <c r="B108" s="93"/>
      <c r="C108" s="149"/>
      <c r="D108" s="149"/>
      <c r="E108" s="17"/>
      <c r="F108" s="26">
        <f>IF(E108=0,0,VLOOKUP(E108,TC!B$5:C$63,2,FALSE))</f>
        <v>0</v>
      </c>
      <c r="G108" s="11"/>
      <c r="H108" s="150"/>
      <c r="I108" s="152"/>
      <c r="J108" s="154"/>
      <c r="K108" s="156"/>
      <c r="L108" s="158"/>
      <c r="M108" s="160"/>
      <c r="N108" s="132"/>
      <c r="O108" s="236"/>
      <c r="P108" s="239"/>
      <c r="Q108" s="141"/>
      <c r="R108" s="243"/>
      <c r="S108" s="280"/>
      <c r="T108" s="223"/>
      <c r="U108" s="114"/>
      <c r="V108" s="117"/>
      <c r="W108" s="117"/>
      <c r="X108" s="226"/>
      <c r="Y108" s="229"/>
      <c r="Z108" s="232"/>
      <c r="AA108" s="205"/>
      <c r="AB108" s="208"/>
      <c r="AC108" s="211"/>
      <c r="AD108" s="214"/>
      <c r="AE108" s="217"/>
      <c r="AF108" s="220"/>
      <c r="AG108" s="199"/>
      <c r="AH108" s="202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</row>
    <row r="109" spans="1:46" ht="15" customHeight="1">
      <c r="A109" s="91" t="s">
        <v>24</v>
      </c>
      <c r="B109" s="91">
        <f>+B103+1</f>
        <v>44551</v>
      </c>
      <c r="C109" s="300" t="s">
        <v>22</v>
      </c>
      <c r="D109" s="87"/>
      <c r="E109" s="13"/>
      <c r="F109" s="23">
        <f>IF(E109=0,0,VLOOKUP(E109,TC!B$5:C$63,2,FALSE))</f>
        <v>0</v>
      </c>
      <c r="G109" s="14"/>
      <c r="H109" s="87">
        <v>720</v>
      </c>
      <c r="I109" s="84">
        <f>F109*G109+F110*G110+F111*G111</f>
        <v>0</v>
      </c>
      <c r="J109" s="81"/>
      <c r="K109" s="78"/>
      <c r="L109" s="75"/>
      <c r="M109" s="72"/>
      <c r="N109" s="185"/>
      <c r="O109" s="187"/>
      <c r="P109" s="190"/>
      <c r="Q109" s="192"/>
      <c r="R109" s="249"/>
      <c r="S109" s="274"/>
      <c r="T109" s="196"/>
      <c r="U109" s="173">
        <f>SUM(I109:T111)</f>
        <v>0</v>
      </c>
      <c r="V109" s="116">
        <f t="shared" ref="V109" si="102">U109/$H109</f>
        <v>0</v>
      </c>
      <c r="W109" s="116">
        <f t="shared" ref="W109" si="103">I109/$H109</f>
        <v>0</v>
      </c>
      <c r="X109" s="177">
        <f>IF(J109=0,0,J109/$H109)</f>
        <v>0</v>
      </c>
      <c r="Y109" s="179">
        <f>IF(K109=0,0,K109/$H109)</f>
        <v>0</v>
      </c>
      <c r="Z109" s="181">
        <f>IF(L109=0,0,L109/$H109)</f>
        <v>0</v>
      </c>
      <c r="AA109" s="183">
        <f>IF(M109=0,0,M109/$H109)</f>
        <v>0</v>
      </c>
      <c r="AB109" s="161">
        <f>IF(N109=0,0,N109/$H109)</f>
        <v>0</v>
      </c>
      <c r="AC109" s="163">
        <f>IF(O109=0,0,O109/$H109)</f>
        <v>0</v>
      </c>
      <c r="AD109" s="165">
        <f>IF(P109=0,0,P109/$H109)</f>
        <v>0</v>
      </c>
      <c r="AE109" s="167">
        <f>IF(Q109=0,0,Q109/$H109)</f>
        <v>0</v>
      </c>
      <c r="AF109" s="169">
        <f>IF(R109=0,0,R109/$H109)</f>
        <v>0</v>
      </c>
      <c r="AG109" s="198">
        <f>IF(S109=0,0,S109/$H109)</f>
        <v>0</v>
      </c>
      <c r="AH109" s="171">
        <f t="shared" ref="AH109" si="104">IF(T109=0,0,T109/$H109)</f>
        <v>0</v>
      </c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</row>
    <row r="110" spans="1:46" ht="15" customHeight="1">
      <c r="A110" s="92"/>
      <c r="B110" s="92"/>
      <c r="C110" s="301"/>
      <c r="D110" s="88"/>
      <c r="E110" s="9"/>
      <c r="F110" s="24">
        <f>IF(E110=0,0,VLOOKUP(E110,TC!B$5:C$63,2,FALSE))</f>
        <v>0</v>
      </c>
      <c r="G110" s="10"/>
      <c r="H110" s="88"/>
      <c r="I110" s="85"/>
      <c r="J110" s="82"/>
      <c r="K110" s="79"/>
      <c r="L110" s="76"/>
      <c r="M110" s="73"/>
      <c r="N110" s="131"/>
      <c r="O110" s="188"/>
      <c r="P110" s="137"/>
      <c r="Q110" s="140"/>
      <c r="R110" s="242"/>
      <c r="S110" s="275"/>
      <c r="T110" s="146"/>
      <c r="U110" s="113"/>
      <c r="V110" s="116"/>
      <c r="W110" s="116"/>
      <c r="X110" s="119"/>
      <c r="Y110" s="122"/>
      <c r="Z110" s="125"/>
      <c r="AA110" s="128"/>
      <c r="AB110" s="95"/>
      <c r="AC110" s="98"/>
      <c r="AD110" s="101"/>
      <c r="AE110" s="104"/>
      <c r="AF110" s="107"/>
      <c r="AG110" s="198"/>
      <c r="AH110" s="110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</row>
    <row r="111" spans="1:46" ht="15.75" customHeight="1" thickBot="1">
      <c r="A111" s="92"/>
      <c r="B111" s="92"/>
      <c r="C111" s="302"/>
      <c r="D111" s="89"/>
      <c r="E111" s="15"/>
      <c r="F111" s="25">
        <f>IF(E111=0,0,VLOOKUP(E111,TC!B$5:C$63,2,FALSE))</f>
        <v>0</v>
      </c>
      <c r="G111" s="16"/>
      <c r="H111" s="89"/>
      <c r="I111" s="86"/>
      <c r="J111" s="83"/>
      <c r="K111" s="80"/>
      <c r="L111" s="77"/>
      <c r="M111" s="74"/>
      <c r="N111" s="186"/>
      <c r="O111" s="189"/>
      <c r="P111" s="191"/>
      <c r="Q111" s="193"/>
      <c r="R111" s="250"/>
      <c r="S111" s="276"/>
      <c r="T111" s="197"/>
      <c r="U111" s="174"/>
      <c r="V111" s="176"/>
      <c r="W111" s="176"/>
      <c r="X111" s="178"/>
      <c r="Y111" s="180"/>
      <c r="Z111" s="182"/>
      <c r="AA111" s="184"/>
      <c r="AB111" s="162"/>
      <c r="AC111" s="164"/>
      <c r="AD111" s="166"/>
      <c r="AE111" s="168"/>
      <c r="AF111" s="170"/>
      <c r="AG111" s="296"/>
      <c r="AH111" s="172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</row>
    <row r="112" spans="1:46" ht="15" customHeight="1" thickTop="1">
      <c r="A112" s="92"/>
      <c r="B112" s="92"/>
      <c r="C112" s="269" t="s">
        <v>25</v>
      </c>
      <c r="D112" s="148"/>
      <c r="E112" s="9"/>
      <c r="F112" s="24">
        <f>IF(E112=0,0,VLOOKUP(E112,TC!B$5:C$63,2,FALSE))</f>
        <v>0</v>
      </c>
      <c r="G112" s="10"/>
      <c r="H112" s="87">
        <v>720</v>
      </c>
      <c r="I112" s="254">
        <f>+F112*G112</f>
        <v>0</v>
      </c>
      <c r="J112" s="253"/>
      <c r="K112" s="244"/>
      <c r="L112" s="245"/>
      <c r="M112" s="233"/>
      <c r="N112" s="234"/>
      <c r="O112" s="235"/>
      <c r="P112" s="281"/>
      <c r="Q112" s="240"/>
      <c r="R112" s="241"/>
      <c r="S112" s="274"/>
      <c r="T112" s="221"/>
      <c r="U112" s="112">
        <f>SUM(I112:T114)</f>
        <v>0</v>
      </c>
      <c r="V112" s="115">
        <f t="shared" ref="V112" si="105">U112/$H112</f>
        <v>0</v>
      </c>
      <c r="W112" s="115">
        <f t="shared" ref="W112" si="106">I112/$H112</f>
        <v>0</v>
      </c>
      <c r="X112" s="224">
        <f>IF(J112=0,0,J112/$H112)</f>
        <v>0</v>
      </c>
      <c r="Y112" s="227">
        <f>IF(K112=0,0,K112/$H112)</f>
        <v>0</v>
      </c>
      <c r="Z112" s="230">
        <f>IF(L112=0,0,L112/$H112)</f>
        <v>0</v>
      </c>
      <c r="AA112" s="203">
        <f>IF(M112=0,0,M112/$H112)</f>
        <v>0</v>
      </c>
      <c r="AB112" s="206">
        <f>IF(N112=0,0,N112/$H112)</f>
        <v>0</v>
      </c>
      <c r="AC112" s="209">
        <f>IF(O112=0,0,O112/$H112)</f>
        <v>0</v>
      </c>
      <c r="AD112" s="212">
        <f>IF(P112=0,0,P112/$H112)</f>
        <v>0</v>
      </c>
      <c r="AE112" s="215">
        <f>IF(Q112=0,0,Q112/$H112)</f>
        <v>0</v>
      </c>
      <c r="AF112" s="218">
        <f>IF(R112=0,0,R112/$H112)</f>
        <v>0</v>
      </c>
      <c r="AG112" s="198">
        <f>IF(S112=0,0,S112/$H112)</f>
        <v>0</v>
      </c>
      <c r="AH112" s="200">
        <f t="shared" ref="AH112" si="107">IF(T112=0,0,T112/$H112)</f>
        <v>0</v>
      </c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</row>
    <row r="113" spans="1:46" ht="15" customHeight="1">
      <c r="A113" s="92"/>
      <c r="B113" s="92"/>
      <c r="C113" s="90"/>
      <c r="D113" s="90"/>
      <c r="E113" s="9"/>
      <c r="F113" s="24">
        <f>IF(E113=0,0,VLOOKUP(E113,TC!B$5:C$63,2,FALSE))</f>
        <v>0</v>
      </c>
      <c r="G113" s="10"/>
      <c r="H113" s="88"/>
      <c r="I113" s="85"/>
      <c r="J113" s="82"/>
      <c r="K113" s="79"/>
      <c r="L113" s="76"/>
      <c r="M113" s="73"/>
      <c r="N113" s="131"/>
      <c r="O113" s="188"/>
      <c r="P113" s="137"/>
      <c r="Q113" s="140"/>
      <c r="R113" s="242"/>
      <c r="S113" s="275"/>
      <c r="T113" s="222"/>
      <c r="U113" s="113"/>
      <c r="V113" s="116"/>
      <c r="W113" s="116"/>
      <c r="X113" s="225"/>
      <c r="Y113" s="228"/>
      <c r="Z113" s="231"/>
      <c r="AA113" s="204"/>
      <c r="AB113" s="207"/>
      <c r="AC113" s="210"/>
      <c r="AD113" s="213"/>
      <c r="AE113" s="216"/>
      <c r="AF113" s="219"/>
      <c r="AG113" s="198"/>
      <c r="AH113" s="201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T113" s="12"/>
    </row>
    <row r="114" spans="1:46" ht="15.75" customHeight="1" thickBot="1">
      <c r="A114" s="93"/>
      <c r="B114" s="93"/>
      <c r="C114" s="149"/>
      <c r="D114" s="149"/>
      <c r="E114" s="17"/>
      <c r="F114" s="26">
        <f>IF(E114=0,0,VLOOKUP(E114,TC!B$5:C$63,2,FALSE))</f>
        <v>0</v>
      </c>
      <c r="G114" s="11"/>
      <c r="H114" s="150"/>
      <c r="I114" s="152"/>
      <c r="J114" s="154"/>
      <c r="K114" s="156"/>
      <c r="L114" s="158"/>
      <c r="M114" s="160"/>
      <c r="N114" s="132"/>
      <c r="O114" s="236"/>
      <c r="P114" s="138"/>
      <c r="Q114" s="141"/>
      <c r="R114" s="243"/>
      <c r="S114" s="280"/>
      <c r="T114" s="223"/>
      <c r="U114" s="114"/>
      <c r="V114" s="117"/>
      <c r="W114" s="117"/>
      <c r="X114" s="226"/>
      <c r="Y114" s="229"/>
      <c r="Z114" s="232"/>
      <c r="AA114" s="205"/>
      <c r="AB114" s="208"/>
      <c r="AC114" s="211"/>
      <c r="AD114" s="214"/>
      <c r="AE114" s="217"/>
      <c r="AF114" s="220"/>
      <c r="AG114" s="199"/>
      <c r="AH114" s="202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</row>
    <row r="115" spans="1:46" ht="15" customHeight="1">
      <c r="A115" s="91" t="s">
        <v>31</v>
      </c>
      <c r="B115" s="91">
        <f>+B109+1</f>
        <v>44552</v>
      </c>
      <c r="C115" s="300" t="s">
        <v>22</v>
      </c>
      <c r="D115" s="87"/>
      <c r="E115" s="13"/>
      <c r="F115" s="23">
        <f>IF(E115=0,0,VLOOKUP(E115,TC!B$5:C$63,2,FALSE))</f>
        <v>0</v>
      </c>
      <c r="G115" s="14"/>
      <c r="H115" s="87">
        <v>720</v>
      </c>
      <c r="I115" s="84">
        <f>F115*G115+F116*G116+F117*G117</f>
        <v>0</v>
      </c>
      <c r="J115" s="81"/>
      <c r="K115" s="78"/>
      <c r="L115" s="75"/>
      <c r="M115" s="72"/>
      <c r="N115" s="185"/>
      <c r="O115" s="187"/>
      <c r="P115" s="190"/>
      <c r="Q115" s="192"/>
      <c r="R115" s="249"/>
      <c r="S115" s="274"/>
      <c r="T115" s="196"/>
      <c r="U115" s="173">
        <f>SUM(I115:T117)</f>
        <v>0</v>
      </c>
      <c r="V115" s="116">
        <f t="shared" ref="V115" si="108">U115/$H115</f>
        <v>0</v>
      </c>
      <c r="W115" s="116">
        <f t="shared" ref="W115" si="109">I115/$H115</f>
        <v>0</v>
      </c>
      <c r="X115" s="177">
        <f>IF(J115=0,0,J115/$H115)</f>
        <v>0</v>
      </c>
      <c r="Y115" s="179">
        <f>IF(K115=0,0,K115/$H115)</f>
        <v>0</v>
      </c>
      <c r="Z115" s="181">
        <f>IF(L115=0,0,L115/$H115)</f>
        <v>0</v>
      </c>
      <c r="AA115" s="183">
        <f>IF(M115=0,0,M115/$H115)</f>
        <v>0</v>
      </c>
      <c r="AB115" s="161">
        <f>IF(N115=0,0,N115/$H115)</f>
        <v>0</v>
      </c>
      <c r="AC115" s="163">
        <f>IF(O115=0,0,O115/$H115)</f>
        <v>0</v>
      </c>
      <c r="AD115" s="165">
        <f>IF(P115=0,0,P115/$H115)</f>
        <v>0</v>
      </c>
      <c r="AE115" s="167">
        <f>IF(Q115=0,0,Q115/$H115)</f>
        <v>0</v>
      </c>
      <c r="AF115" s="169">
        <f>IF(R115=0,0,R115/$H115)</f>
        <v>0</v>
      </c>
      <c r="AG115" s="198">
        <f>IF(S115=0,0,S115/$H115)</f>
        <v>0</v>
      </c>
      <c r="AH115" s="171">
        <f t="shared" ref="AH115" si="110">IF(T115=0,0,T115/$H115)</f>
        <v>0</v>
      </c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</row>
    <row r="116" spans="1:46" ht="15" customHeight="1">
      <c r="A116" s="92"/>
      <c r="B116" s="92"/>
      <c r="C116" s="301"/>
      <c r="D116" s="88"/>
      <c r="E116" s="9"/>
      <c r="F116" s="24">
        <f>IF(E116=0,0,VLOOKUP(E116,TC!B$5:C$63,2,FALSE))</f>
        <v>0</v>
      </c>
      <c r="G116" s="10"/>
      <c r="H116" s="88"/>
      <c r="I116" s="85"/>
      <c r="J116" s="82"/>
      <c r="K116" s="79"/>
      <c r="L116" s="76"/>
      <c r="M116" s="73"/>
      <c r="N116" s="131"/>
      <c r="O116" s="188"/>
      <c r="P116" s="137"/>
      <c r="Q116" s="140"/>
      <c r="R116" s="242"/>
      <c r="S116" s="275"/>
      <c r="T116" s="146"/>
      <c r="U116" s="113"/>
      <c r="V116" s="116"/>
      <c r="W116" s="116"/>
      <c r="X116" s="119"/>
      <c r="Y116" s="122"/>
      <c r="Z116" s="125"/>
      <c r="AA116" s="128"/>
      <c r="AB116" s="95"/>
      <c r="AC116" s="98"/>
      <c r="AD116" s="101"/>
      <c r="AE116" s="104"/>
      <c r="AF116" s="107"/>
      <c r="AG116" s="198"/>
      <c r="AH116" s="110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</row>
    <row r="117" spans="1:46" ht="15.75" customHeight="1" thickBot="1">
      <c r="A117" s="92"/>
      <c r="B117" s="92"/>
      <c r="C117" s="302"/>
      <c r="D117" s="89"/>
      <c r="E117" s="15"/>
      <c r="F117" s="25">
        <f>IF(E117=0,0,VLOOKUP(E117,TC!B$5:C$63,2,FALSE))</f>
        <v>0</v>
      </c>
      <c r="G117" s="16"/>
      <c r="H117" s="89"/>
      <c r="I117" s="86"/>
      <c r="J117" s="83"/>
      <c r="K117" s="80"/>
      <c r="L117" s="77"/>
      <c r="M117" s="74"/>
      <c r="N117" s="186"/>
      <c r="O117" s="189"/>
      <c r="P117" s="191"/>
      <c r="Q117" s="193"/>
      <c r="R117" s="250"/>
      <c r="S117" s="276"/>
      <c r="T117" s="197"/>
      <c r="U117" s="174"/>
      <c r="V117" s="176"/>
      <c r="W117" s="176"/>
      <c r="X117" s="178"/>
      <c r="Y117" s="180"/>
      <c r="Z117" s="182"/>
      <c r="AA117" s="184"/>
      <c r="AB117" s="162"/>
      <c r="AC117" s="164"/>
      <c r="AD117" s="166"/>
      <c r="AE117" s="168"/>
      <c r="AF117" s="170"/>
      <c r="AG117" s="296"/>
      <c r="AH117" s="172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</row>
    <row r="118" spans="1:46" ht="15" customHeight="1" thickTop="1">
      <c r="A118" s="92"/>
      <c r="B118" s="92"/>
      <c r="C118" s="269" t="s">
        <v>25</v>
      </c>
      <c r="D118" s="148"/>
      <c r="E118" s="9"/>
      <c r="F118" s="24">
        <f>IF(E118=0,0,VLOOKUP(E118,TC!B$5:C$63,2,FALSE))</f>
        <v>0</v>
      </c>
      <c r="G118" s="10"/>
      <c r="H118" s="87">
        <v>720</v>
      </c>
      <c r="I118" s="254">
        <f>F118*G118+F119*G119+F120*G120</f>
        <v>0</v>
      </c>
      <c r="J118" s="253"/>
      <c r="K118" s="277"/>
      <c r="L118" s="245"/>
      <c r="M118" s="233"/>
      <c r="N118" s="234"/>
      <c r="O118" s="270"/>
      <c r="P118" s="237"/>
      <c r="Q118" s="240"/>
      <c r="R118" s="241"/>
      <c r="S118" s="274"/>
      <c r="T118" s="221"/>
      <c r="U118" s="112">
        <f>SUM(I118:T120)</f>
        <v>0</v>
      </c>
      <c r="V118" s="115">
        <f t="shared" ref="V118" si="111">U118/$H118</f>
        <v>0</v>
      </c>
      <c r="W118" s="115">
        <f t="shared" ref="W118" si="112">I118/$H118</f>
        <v>0</v>
      </c>
      <c r="X118" s="224">
        <f>IF(J118=0,0,J118/$H118)</f>
        <v>0</v>
      </c>
      <c r="Y118" s="227">
        <f>IF(K118=0,0,K118/$H118)</f>
        <v>0</v>
      </c>
      <c r="Z118" s="230">
        <f>IF(L118=0,0,L118/$H118)</f>
        <v>0</v>
      </c>
      <c r="AA118" s="203">
        <f>IF(M118=0,0,M118/$H118)</f>
        <v>0</v>
      </c>
      <c r="AB118" s="206">
        <f>IF(N118=0,0,N118/$H118)</f>
        <v>0</v>
      </c>
      <c r="AC118" s="209">
        <f>IF(O118=0,0,O118/$H118)</f>
        <v>0</v>
      </c>
      <c r="AD118" s="212">
        <f>IF(P118=0,0,P118/$H118)</f>
        <v>0</v>
      </c>
      <c r="AE118" s="215">
        <f>IF(Q118=0,0,Q118/$H118)</f>
        <v>0</v>
      </c>
      <c r="AF118" s="218">
        <f>IF(R118=0,0,R118/$H118)</f>
        <v>0</v>
      </c>
      <c r="AG118" s="198">
        <f>IF(S118=0,0,S118/$H118)</f>
        <v>0</v>
      </c>
      <c r="AH118" s="200">
        <f t="shared" ref="AH118" si="113">IF(T118=0,0,T118/$H118)</f>
        <v>0</v>
      </c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</row>
    <row r="119" spans="1:46" ht="15" customHeight="1">
      <c r="A119" s="92"/>
      <c r="B119" s="92"/>
      <c r="C119" s="90"/>
      <c r="D119" s="90"/>
      <c r="E119" s="9"/>
      <c r="F119" s="24">
        <f>IF(E119=0,0,VLOOKUP(E119,TC!B$5:C$63,2,FALSE))</f>
        <v>0</v>
      </c>
      <c r="G119" s="10"/>
      <c r="H119" s="88"/>
      <c r="I119" s="85"/>
      <c r="J119" s="82"/>
      <c r="K119" s="278"/>
      <c r="L119" s="76"/>
      <c r="M119" s="73"/>
      <c r="N119" s="131"/>
      <c r="O119" s="134"/>
      <c r="P119" s="238"/>
      <c r="Q119" s="140"/>
      <c r="R119" s="242"/>
      <c r="S119" s="275"/>
      <c r="T119" s="222"/>
      <c r="U119" s="113"/>
      <c r="V119" s="116"/>
      <c r="W119" s="116"/>
      <c r="X119" s="225"/>
      <c r="Y119" s="228"/>
      <c r="Z119" s="231"/>
      <c r="AA119" s="204"/>
      <c r="AB119" s="207"/>
      <c r="AC119" s="210"/>
      <c r="AD119" s="213"/>
      <c r="AE119" s="216"/>
      <c r="AF119" s="219"/>
      <c r="AG119" s="198"/>
      <c r="AH119" s="201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T119" s="12"/>
    </row>
    <row r="120" spans="1:46" ht="15.75" customHeight="1" thickBot="1">
      <c r="A120" s="93"/>
      <c r="B120" s="93"/>
      <c r="C120" s="149"/>
      <c r="D120" s="149"/>
      <c r="E120" s="17"/>
      <c r="F120" s="26">
        <f>IF(E120=0,0,VLOOKUP(E120,TC!B$5:C$63,2,FALSE))</f>
        <v>0</v>
      </c>
      <c r="G120" s="11"/>
      <c r="H120" s="150"/>
      <c r="I120" s="152"/>
      <c r="J120" s="154"/>
      <c r="K120" s="279"/>
      <c r="L120" s="158"/>
      <c r="M120" s="160"/>
      <c r="N120" s="132"/>
      <c r="O120" s="135"/>
      <c r="P120" s="239"/>
      <c r="Q120" s="141"/>
      <c r="R120" s="243"/>
      <c r="S120" s="280"/>
      <c r="T120" s="223"/>
      <c r="U120" s="114"/>
      <c r="V120" s="117"/>
      <c r="W120" s="117"/>
      <c r="X120" s="226"/>
      <c r="Y120" s="229"/>
      <c r="Z120" s="232"/>
      <c r="AA120" s="205"/>
      <c r="AB120" s="208"/>
      <c r="AC120" s="211"/>
      <c r="AD120" s="214"/>
      <c r="AE120" s="217"/>
      <c r="AF120" s="220"/>
      <c r="AG120" s="199"/>
      <c r="AH120" s="202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</row>
    <row r="121" spans="1:46" ht="15" customHeight="1">
      <c r="A121" s="91" t="s">
        <v>38</v>
      </c>
      <c r="B121" s="91">
        <f>B115+1</f>
        <v>44553</v>
      </c>
      <c r="C121" s="300" t="s">
        <v>22</v>
      </c>
      <c r="D121" s="87"/>
      <c r="E121" s="13"/>
      <c r="F121" s="23">
        <f>IF(E121=0,0,VLOOKUP(E121,TC!B$5:C$63,2,FALSE))</f>
        <v>0</v>
      </c>
      <c r="G121" s="14"/>
      <c r="H121" s="87">
        <v>720</v>
      </c>
      <c r="I121" s="84">
        <f>F121*G121+F122*G122+F123*G123</f>
        <v>0</v>
      </c>
      <c r="J121" s="81"/>
      <c r="K121" s="78"/>
      <c r="L121" s="75"/>
      <c r="M121" s="72"/>
      <c r="N121" s="185"/>
      <c r="O121" s="187"/>
      <c r="P121" s="190"/>
      <c r="Q121" s="192"/>
      <c r="R121" s="249"/>
      <c r="S121" s="274"/>
      <c r="T121" s="271"/>
      <c r="U121" s="173">
        <f>SUM(I121:T123)</f>
        <v>0</v>
      </c>
      <c r="V121" s="116">
        <f t="shared" ref="V121" si="114">U121/$H121</f>
        <v>0</v>
      </c>
      <c r="W121" s="116">
        <f t="shared" ref="W121" si="115">I121/$H121</f>
        <v>0</v>
      </c>
      <c r="X121" s="177">
        <f>IF(J121=0,0,J121/$H121)</f>
        <v>0</v>
      </c>
      <c r="Y121" s="179">
        <f>IF(K121=0,0,K121/$H121)</f>
        <v>0</v>
      </c>
      <c r="Z121" s="181">
        <f>IF(L121=0,0,L121/$H121)</f>
        <v>0</v>
      </c>
      <c r="AA121" s="183">
        <f>IF(M121=0,0,M121/$H121)</f>
        <v>0</v>
      </c>
      <c r="AB121" s="161">
        <f>IF(N121=0,0,N121/$H121)</f>
        <v>0</v>
      </c>
      <c r="AC121" s="163">
        <f>IF(O121=0,0,O121/$H121)</f>
        <v>0</v>
      </c>
      <c r="AD121" s="165">
        <f>IF(P121=0,0,P121/$H121)</f>
        <v>0</v>
      </c>
      <c r="AE121" s="167">
        <f>IF(Q121=0,0,Q121/$H121)</f>
        <v>0</v>
      </c>
      <c r="AF121" s="169">
        <f>IF(R121=0,0,R121/$H121)</f>
        <v>0</v>
      </c>
      <c r="AG121" s="198">
        <f>IF(S121=0,0,S121/$H121)</f>
        <v>0</v>
      </c>
      <c r="AH121" s="171">
        <f t="shared" ref="AH121" si="116">IF(T121=0,0,T121/$H121)</f>
        <v>0</v>
      </c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</row>
    <row r="122" spans="1:46" ht="15" customHeight="1">
      <c r="A122" s="92"/>
      <c r="B122" s="92"/>
      <c r="C122" s="301"/>
      <c r="D122" s="88"/>
      <c r="E122" s="9"/>
      <c r="F122" s="24">
        <f>IF(E122=0,0,VLOOKUP(E122,TC!B$5:C$63,2,FALSE))</f>
        <v>0</v>
      </c>
      <c r="G122" s="10"/>
      <c r="H122" s="88"/>
      <c r="I122" s="85"/>
      <c r="J122" s="82"/>
      <c r="K122" s="79"/>
      <c r="L122" s="76"/>
      <c r="M122" s="73"/>
      <c r="N122" s="131"/>
      <c r="O122" s="188"/>
      <c r="P122" s="137"/>
      <c r="Q122" s="140"/>
      <c r="R122" s="242"/>
      <c r="S122" s="275"/>
      <c r="T122" s="272"/>
      <c r="U122" s="113"/>
      <c r="V122" s="116"/>
      <c r="W122" s="116"/>
      <c r="X122" s="119"/>
      <c r="Y122" s="122"/>
      <c r="Z122" s="125"/>
      <c r="AA122" s="128"/>
      <c r="AB122" s="95"/>
      <c r="AC122" s="98"/>
      <c r="AD122" s="101"/>
      <c r="AE122" s="104"/>
      <c r="AF122" s="107"/>
      <c r="AG122" s="198"/>
      <c r="AH122" s="110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</row>
    <row r="123" spans="1:46" ht="15.75" customHeight="1" thickBot="1">
      <c r="A123" s="92"/>
      <c r="B123" s="92"/>
      <c r="C123" s="302"/>
      <c r="D123" s="89"/>
      <c r="E123" s="15"/>
      <c r="F123" s="25">
        <f>IF(E123=0,0,VLOOKUP(E123,TC!B$5:C$63,2,FALSE))</f>
        <v>0</v>
      </c>
      <c r="G123" s="16"/>
      <c r="H123" s="89"/>
      <c r="I123" s="86"/>
      <c r="J123" s="83"/>
      <c r="K123" s="80"/>
      <c r="L123" s="77"/>
      <c r="M123" s="74"/>
      <c r="N123" s="186"/>
      <c r="O123" s="189"/>
      <c r="P123" s="191"/>
      <c r="Q123" s="193"/>
      <c r="R123" s="250"/>
      <c r="S123" s="276"/>
      <c r="T123" s="273"/>
      <c r="U123" s="174"/>
      <c r="V123" s="176"/>
      <c r="W123" s="176"/>
      <c r="X123" s="178"/>
      <c r="Y123" s="180"/>
      <c r="Z123" s="182"/>
      <c r="AA123" s="184"/>
      <c r="AB123" s="162"/>
      <c r="AC123" s="164"/>
      <c r="AD123" s="166"/>
      <c r="AE123" s="168"/>
      <c r="AF123" s="170"/>
      <c r="AG123" s="296"/>
      <c r="AH123" s="172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</row>
    <row r="124" spans="1:46" ht="15" customHeight="1" thickTop="1">
      <c r="A124" s="92"/>
      <c r="B124" s="92"/>
      <c r="C124" s="269" t="s">
        <v>25</v>
      </c>
      <c r="D124" s="148"/>
      <c r="E124" s="9"/>
      <c r="F124" s="24">
        <f>IF(E124=0,0,VLOOKUP(E124,TC!B$5:C$63,2,FALSE))</f>
        <v>0</v>
      </c>
      <c r="G124" s="10"/>
      <c r="H124" s="87">
        <v>720</v>
      </c>
      <c r="I124" s="254">
        <f>F124*G124+F125*G125+F126*G126</f>
        <v>0</v>
      </c>
      <c r="J124" s="253"/>
      <c r="K124" s="244"/>
      <c r="L124" s="245"/>
      <c r="M124" s="233"/>
      <c r="N124" s="234"/>
      <c r="O124" s="270"/>
      <c r="P124" s="237"/>
      <c r="Q124" s="240"/>
      <c r="R124" s="241"/>
      <c r="S124" s="274"/>
      <c r="T124" s="221"/>
      <c r="U124" s="112">
        <f>SUM(I124:T126)</f>
        <v>0</v>
      </c>
      <c r="V124" s="115">
        <f t="shared" ref="V124" si="117">U124/$H124</f>
        <v>0</v>
      </c>
      <c r="W124" s="115">
        <f t="shared" ref="W124" si="118">I124/$H124</f>
        <v>0</v>
      </c>
      <c r="X124" s="224">
        <f>IF(J124=0,0,J124/$H124)</f>
        <v>0</v>
      </c>
      <c r="Y124" s="227">
        <f>IF(K124=0,0,K124/$H124)</f>
        <v>0</v>
      </c>
      <c r="Z124" s="230">
        <f>IF(L124=0,0,L124/$H124)</f>
        <v>0</v>
      </c>
      <c r="AA124" s="203">
        <f>IF(M124=0,0,M124/$H124)</f>
        <v>0</v>
      </c>
      <c r="AB124" s="206">
        <f>IF(N124=0,0,N124/$H124)</f>
        <v>0</v>
      </c>
      <c r="AC124" s="209">
        <f>IF(O124=0,0,O124/$H124)</f>
        <v>0</v>
      </c>
      <c r="AD124" s="212">
        <f>IF(P124=0,0,P124/$H124)</f>
        <v>0</v>
      </c>
      <c r="AE124" s="215">
        <f>IF(Q124=0,0,Q124/$H124)</f>
        <v>0</v>
      </c>
      <c r="AF124" s="218">
        <f>IF(R124=0,0,R124/$H124)</f>
        <v>0</v>
      </c>
      <c r="AG124" s="198" t="str">
        <f t="shared" ref="AG124" si="119">IF(S124=0,"",S124/$H124)</f>
        <v/>
      </c>
      <c r="AH124" s="200">
        <f t="shared" ref="AH124" si="120">IF(T124=0,0,T124/$H124)</f>
        <v>0</v>
      </c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</row>
    <row r="125" spans="1:46" ht="15" customHeight="1">
      <c r="A125" s="92"/>
      <c r="B125" s="92"/>
      <c r="C125" s="90"/>
      <c r="D125" s="90"/>
      <c r="E125" s="9"/>
      <c r="F125" s="24">
        <f>IF(E125=0,0,VLOOKUP(E125,TC!B$5:C$63,2,FALSE))</f>
        <v>0</v>
      </c>
      <c r="G125" s="10"/>
      <c r="H125" s="88"/>
      <c r="I125" s="85"/>
      <c r="J125" s="82"/>
      <c r="K125" s="79"/>
      <c r="L125" s="76"/>
      <c r="M125" s="73"/>
      <c r="N125" s="131"/>
      <c r="O125" s="134"/>
      <c r="P125" s="238"/>
      <c r="Q125" s="140"/>
      <c r="R125" s="242"/>
      <c r="S125" s="275"/>
      <c r="T125" s="222"/>
      <c r="U125" s="113"/>
      <c r="V125" s="116"/>
      <c r="W125" s="116"/>
      <c r="X125" s="225"/>
      <c r="Y125" s="228"/>
      <c r="Z125" s="231"/>
      <c r="AA125" s="204"/>
      <c r="AB125" s="207"/>
      <c r="AC125" s="210"/>
      <c r="AD125" s="213"/>
      <c r="AE125" s="216"/>
      <c r="AF125" s="219"/>
      <c r="AG125" s="198"/>
      <c r="AH125" s="201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T125" s="12"/>
    </row>
    <row r="126" spans="1:46" ht="15.75" customHeight="1" thickBot="1">
      <c r="A126" s="93"/>
      <c r="B126" s="93"/>
      <c r="C126" s="149"/>
      <c r="D126" s="149"/>
      <c r="E126" s="17"/>
      <c r="F126" s="26">
        <f>IF(E126=0,0,VLOOKUP(E126,TC!B$5:C$63,2,FALSE))</f>
        <v>0</v>
      </c>
      <c r="G126" s="11"/>
      <c r="H126" s="150"/>
      <c r="I126" s="152"/>
      <c r="J126" s="154"/>
      <c r="K126" s="156"/>
      <c r="L126" s="158"/>
      <c r="M126" s="160"/>
      <c r="N126" s="132"/>
      <c r="O126" s="135"/>
      <c r="P126" s="239"/>
      <c r="Q126" s="141"/>
      <c r="R126" s="243"/>
      <c r="S126" s="280"/>
      <c r="T126" s="223"/>
      <c r="U126" s="114"/>
      <c r="V126" s="117"/>
      <c r="W126" s="117"/>
      <c r="X126" s="226"/>
      <c r="Y126" s="229"/>
      <c r="Z126" s="232"/>
      <c r="AA126" s="205"/>
      <c r="AB126" s="208"/>
      <c r="AC126" s="211"/>
      <c r="AD126" s="214"/>
      <c r="AE126" s="217"/>
      <c r="AF126" s="220"/>
      <c r="AG126" s="199"/>
      <c r="AH126" s="202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</row>
    <row r="127" spans="1:46" ht="15" customHeight="1">
      <c r="A127" s="91" t="s">
        <v>46</v>
      </c>
      <c r="B127" s="91">
        <f>B121+1</f>
        <v>44554</v>
      </c>
      <c r="C127" s="300" t="s">
        <v>22</v>
      </c>
      <c r="D127" s="87"/>
      <c r="E127" s="13"/>
      <c r="F127" s="23">
        <f>IF(E127=0,0,VLOOKUP(E127,TC!B$5:C$63,2,FALSE))</f>
        <v>0</v>
      </c>
      <c r="G127" s="14"/>
      <c r="H127" s="87">
        <v>720</v>
      </c>
      <c r="I127" s="84">
        <f>F127*G127+F128*G128+F129*G129</f>
        <v>0</v>
      </c>
      <c r="J127" s="81"/>
      <c r="K127" s="78"/>
      <c r="L127" s="75"/>
      <c r="M127" s="72"/>
      <c r="N127" s="185"/>
      <c r="O127" s="187"/>
      <c r="P127" s="190"/>
      <c r="Q127" s="192"/>
      <c r="R127" s="249"/>
      <c r="S127" s="274"/>
      <c r="T127" s="196"/>
      <c r="U127" s="173">
        <f>SUM(I127:T129)</f>
        <v>0</v>
      </c>
      <c r="V127" s="116">
        <f t="shared" ref="V127" si="121">U127/$H127</f>
        <v>0</v>
      </c>
      <c r="W127" s="116">
        <f t="shared" ref="W127" si="122">I127/$H127</f>
        <v>0</v>
      </c>
      <c r="X127" s="177">
        <f>IF(J127=0,0,J127/$H127)</f>
        <v>0</v>
      </c>
      <c r="Y127" s="179">
        <f>IF(K127=0,0,K127/$H127)</f>
        <v>0</v>
      </c>
      <c r="Z127" s="181">
        <f>IF(L127=0,0,L127/$H127)</f>
        <v>0</v>
      </c>
      <c r="AA127" s="183">
        <f>IF(M127=0,0,M127/$H127)</f>
        <v>0</v>
      </c>
      <c r="AB127" s="161">
        <f>IF(N127=0,0,N127/$H127)</f>
        <v>0</v>
      </c>
      <c r="AC127" s="163">
        <f>IF(O127=0,0,O127/$H127)</f>
        <v>0</v>
      </c>
      <c r="AD127" s="165">
        <f>IF(P127=0,0,P127/$H127)</f>
        <v>0</v>
      </c>
      <c r="AE127" s="167">
        <f>IF(Q127=0,0,Q127/$H127)</f>
        <v>0</v>
      </c>
      <c r="AF127" s="169">
        <f>IF(R127=0,0,R127/$H127)</f>
        <v>0</v>
      </c>
      <c r="AG127" s="198" t="str">
        <f t="shared" ref="AG127" si="123">IF(S127=0,"",S127/$H127)</f>
        <v/>
      </c>
      <c r="AH127" s="171">
        <f t="shared" ref="AH127" si="124">IF(T127=0,0,T127/$H127)</f>
        <v>0</v>
      </c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</row>
    <row r="128" spans="1:46" ht="15" customHeight="1">
      <c r="A128" s="92"/>
      <c r="B128" s="92"/>
      <c r="C128" s="301"/>
      <c r="D128" s="88"/>
      <c r="E128" s="9"/>
      <c r="F128" s="24">
        <f>IF(E128=0,0,VLOOKUP(E128,TC!B$5:C$63,2,FALSE))</f>
        <v>0</v>
      </c>
      <c r="G128" s="10"/>
      <c r="H128" s="88"/>
      <c r="I128" s="85"/>
      <c r="J128" s="82"/>
      <c r="K128" s="79"/>
      <c r="L128" s="76"/>
      <c r="M128" s="73"/>
      <c r="N128" s="131"/>
      <c r="O128" s="188"/>
      <c r="P128" s="137"/>
      <c r="Q128" s="140"/>
      <c r="R128" s="242"/>
      <c r="S128" s="275"/>
      <c r="T128" s="146"/>
      <c r="U128" s="113"/>
      <c r="V128" s="116"/>
      <c r="W128" s="116"/>
      <c r="X128" s="119"/>
      <c r="Y128" s="122"/>
      <c r="Z128" s="125"/>
      <c r="AA128" s="128"/>
      <c r="AB128" s="95"/>
      <c r="AC128" s="98"/>
      <c r="AD128" s="101"/>
      <c r="AE128" s="104"/>
      <c r="AF128" s="107"/>
      <c r="AG128" s="198"/>
      <c r="AH128" s="110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</row>
    <row r="129" spans="1:46" ht="15.75" customHeight="1" thickBot="1">
      <c r="A129" s="92"/>
      <c r="B129" s="92"/>
      <c r="C129" s="302"/>
      <c r="D129" s="89"/>
      <c r="E129" s="15"/>
      <c r="F129" s="25">
        <f>IF(E129=0,0,VLOOKUP(E129,TC!B$5:C$63,2,FALSE))</f>
        <v>0</v>
      </c>
      <c r="G129" s="16"/>
      <c r="H129" s="89"/>
      <c r="I129" s="86"/>
      <c r="J129" s="83"/>
      <c r="K129" s="80"/>
      <c r="L129" s="77"/>
      <c r="M129" s="74"/>
      <c r="N129" s="186"/>
      <c r="O129" s="189"/>
      <c r="P129" s="191"/>
      <c r="Q129" s="193"/>
      <c r="R129" s="250"/>
      <c r="S129" s="276"/>
      <c r="T129" s="197"/>
      <c r="U129" s="174"/>
      <c r="V129" s="176"/>
      <c r="W129" s="176"/>
      <c r="X129" s="178"/>
      <c r="Y129" s="180"/>
      <c r="Z129" s="182"/>
      <c r="AA129" s="184"/>
      <c r="AB129" s="162"/>
      <c r="AC129" s="164"/>
      <c r="AD129" s="166"/>
      <c r="AE129" s="168"/>
      <c r="AF129" s="170"/>
      <c r="AG129" s="296"/>
      <c r="AH129" s="172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</row>
    <row r="130" spans="1:46" ht="15" customHeight="1" thickTop="1">
      <c r="A130" s="92"/>
      <c r="B130" s="92"/>
      <c r="C130" s="269" t="s">
        <v>25</v>
      </c>
      <c r="D130" s="148"/>
      <c r="E130" s="9"/>
      <c r="F130" s="24">
        <f>IF(E130=0,0,VLOOKUP(E130,TC!B$5:C$63,2,FALSE))</f>
        <v>0</v>
      </c>
      <c r="G130" s="10"/>
      <c r="H130" s="87">
        <v>720</v>
      </c>
      <c r="I130" s="254">
        <f>F130*G130+F131*G131+F132*G132</f>
        <v>0</v>
      </c>
      <c r="J130" s="253"/>
      <c r="K130" s="244"/>
      <c r="L130" s="245"/>
      <c r="M130" s="233"/>
      <c r="N130" s="234"/>
      <c r="O130" s="235"/>
      <c r="P130" s="237"/>
      <c r="Q130" s="240"/>
      <c r="R130" s="241"/>
      <c r="S130" s="274"/>
      <c r="T130" s="221"/>
      <c r="U130" s="112">
        <f>SUM(I130:T132)</f>
        <v>0</v>
      </c>
      <c r="V130" s="115">
        <f t="shared" ref="V130" si="125">U130/$H130</f>
        <v>0</v>
      </c>
      <c r="W130" s="115">
        <f t="shared" ref="W130" si="126">I130/$H130</f>
        <v>0</v>
      </c>
      <c r="X130" s="224">
        <f>IF(J130=0,0,J130/$H130)</f>
        <v>0</v>
      </c>
      <c r="Y130" s="227">
        <f>IF(K130=0,0,K130/$H130)</f>
        <v>0</v>
      </c>
      <c r="Z130" s="230">
        <f>IF(L130=0,0,L130/$H130)</f>
        <v>0</v>
      </c>
      <c r="AA130" s="203">
        <f>IF(M130=0,0,M130/$H130)</f>
        <v>0</v>
      </c>
      <c r="AB130" s="206">
        <f>IF(N130=0,0,N130/$H130)</f>
        <v>0</v>
      </c>
      <c r="AC130" s="209">
        <f>IF(O130=0,0,O130/$H130)</f>
        <v>0</v>
      </c>
      <c r="AD130" s="212">
        <f>IF(P130=0,0,P130/$H130)</f>
        <v>0</v>
      </c>
      <c r="AE130" s="215">
        <f>IF(Q130=0,0,Q130/$H130)</f>
        <v>0</v>
      </c>
      <c r="AF130" s="218">
        <f>IF(R130=0,0,R130/$H130)</f>
        <v>0</v>
      </c>
      <c r="AG130" s="198" t="str">
        <f t="shared" ref="AG130" si="127">IF(S130=0,"",S130/$H130)</f>
        <v/>
      </c>
      <c r="AH130" s="200">
        <f t="shared" ref="AH130" si="128">IF(T130=0,0,T130/$H130)</f>
        <v>0</v>
      </c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</row>
    <row r="131" spans="1:46" ht="15" customHeight="1">
      <c r="A131" s="92"/>
      <c r="B131" s="92"/>
      <c r="C131" s="90"/>
      <c r="D131" s="90"/>
      <c r="E131" s="9"/>
      <c r="F131" s="24">
        <f>IF(E131=0,0,VLOOKUP(E131,TC!B$5:C$63,2,FALSE))</f>
        <v>0</v>
      </c>
      <c r="G131" s="10"/>
      <c r="H131" s="88"/>
      <c r="I131" s="85"/>
      <c r="J131" s="82"/>
      <c r="K131" s="79"/>
      <c r="L131" s="76"/>
      <c r="M131" s="73"/>
      <c r="N131" s="131"/>
      <c r="O131" s="188"/>
      <c r="P131" s="238"/>
      <c r="Q131" s="140"/>
      <c r="R131" s="242"/>
      <c r="S131" s="275"/>
      <c r="T131" s="222"/>
      <c r="U131" s="113"/>
      <c r="V131" s="116"/>
      <c r="W131" s="116"/>
      <c r="X131" s="225"/>
      <c r="Y131" s="228"/>
      <c r="Z131" s="231"/>
      <c r="AA131" s="204"/>
      <c r="AB131" s="207"/>
      <c r="AC131" s="210"/>
      <c r="AD131" s="213"/>
      <c r="AE131" s="216"/>
      <c r="AF131" s="219"/>
      <c r="AG131" s="198"/>
      <c r="AH131" s="201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T131" s="12"/>
    </row>
    <row r="132" spans="1:46" ht="15.75" customHeight="1" thickBot="1">
      <c r="A132" s="93"/>
      <c r="B132" s="93"/>
      <c r="C132" s="149"/>
      <c r="D132" s="149"/>
      <c r="E132" s="17"/>
      <c r="F132" s="26">
        <f>IF(E132=0,0,VLOOKUP(E132,TC!B$5:C$63,2,FALSE))</f>
        <v>0</v>
      </c>
      <c r="G132" s="11"/>
      <c r="H132" s="150"/>
      <c r="I132" s="152"/>
      <c r="J132" s="154"/>
      <c r="K132" s="156"/>
      <c r="L132" s="158"/>
      <c r="M132" s="160"/>
      <c r="N132" s="132"/>
      <c r="O132" s="236"/>
      <c r="P132" s="239"/>
      <c r="Q132" s="141"/>
      <c r="R132" s="243"/>
      <c r="S132" s="280"/>
      <c r="T132" s="223"/>
      <c r="U132" s="114"/>
      <c r="V132" s="117"/>
      <c r="W132" s="117"/>
      <c r="X132" s="226"/>
      <c r="Y132" s="229"/>
      <c r="Z132" s="232"/>
      <c r="AA132" s="205"/>
      <c r="AB132" s="208"/>
      <c r="AC132" s="211"/>
      <c r="AD132" s="214"/>
      <c r="AE132" s="217"/>
      <c r="AF132" s="220"/>
      <c r="AG132" s="199"/>
      <c r="AH132" s="202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</row>
    <row r="133" spans="1:46" ht="15" customHeight="1">
      <c r="A133" s="91" t="s">
        <v>52</v>
      </c>
      <c r="B133" s="91">
        <f>+B127+1</f>
        <v>44555</v>
      </c>
      <c r="C133" s="300" t="s">
        <v>22</v>
      </c>
      <c r="D133" s="87"/>
      <c r="E133" s="13"/>
      <c r="F133" s="23">
        <f>IF(E133=0,0,VLOOKUP(E133,TC!B$5:C$63,2,FALSE))</f>
        <v>0</v>
      </c>
      <c r="G133" s="14"/>
      <c r="H133" s="87">
        <v>720</v>
      </c>
      <c r="I133" s="84">
        <f>F133*G133+F134*G134+F135*G135</f>
        <v>0</v>
      </c>
      <c r="J133" s="81"/>
      <c r="K133" s="78"/>
      <c r="L133" s="75"/>
      <c r="M133" s="72"/>
      <c r="N133" s="185"/>
      <c r="O133" s="187"/>
      <c r="P133" s="190"/>
      <c r="Q133" s="192"/>
      <c r="R133" s="249"/>
      <c r="S133" s="274"/>
      <c r="T133" s="196"/>
      <c r="U133" s="173">
        <f>SUM(I133:T135)</f>
        <v>0</v>
      </c>
      <c r="V133" s="116">
        <f t="shared" ref="V133" si="129">U133/$H133</f>
        <v>0</v>
      </c>
      <c r="W133" s="116">
        <f t="shared" ref="W133" si="130">I133/$H133</f>
        <v>0</v>
      </c>
      <c r="X133" s="177">
        <f>IF(J133=0,0,J133/$H133)</f>
        <v>0</v>
      </c>
      <c r="Y133" s="179">
        <f>IF(K133=0,0,K133/$H133)</f>
        <v>0</v>
      </c>
      <c r="Z133" s="181">
        <f>IF(L133=0,0,L133/$H133)</f>
        <v>0</v>
      </c>
      <c r="AA133" s="183">
        <f>IF(M133=0,0,M133/$H133)</f>
        <v>0</v>
      </c>
      <c r="AB133" s="161">
        <f>IF(N133=0,0,N133/$H133)</f>
        <v>0</v>
      </c>
      <c r="AC133" s="163">
        <f>IF(O133=0,0,O133/$H133)</f>
        <v>0</v>
      </c>
      <c r="AD133" s="165">
        <f>IF(P133=0,0,P133/$H133)</f>
        <v>0</v>
      </c>
      <c r="AE133" s="167">
        <f>IF(Q133=0,0,Q133/$H133)</f>
        <v>0</v>
      </c>
      <c r="AF133" s="169">
        <f>IF(R133=0,0,R133/$H133)</f>
        <v>0</v>
      </c>
      <c r="AG133" s="198" t="str">
        <f t="shared" ref="AG133" si="131">IF(S133=0,"",S133/$H133)</f>
        <v/>
      </c>
      <c r="AH133" s="171">
        <f t="shared" ref="AH133" si="132">IF(T133=0,0,T133/$H133)</f>
        <v>0</v>
      </c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</row>
    <row r="134" spans="1:46" ht="15" customHeight="1">
      <c r="A134" s="92"/>
      <c r="B134" s="92"/>
      <c r="C134" s="301"/>
      <c r="D134" s="88"/>
      <c r="E134" s="9"/>
      <c r="F134" s="24">
        <f>IF(E134=0,0,VLOOKUP(E134,TC!B$5:C$63,2,FALSE))</f>
        <v>0</v>
      </c>
      <c r="G134" s="10"/>
      <c r="H134" s="88"/>
      <c r="I134" s="85"/>
      <c r="J134" s="82"/>
      <c r="K134" s="79"/>
      <c r="L134" s="76"/>
      <c r="M134" s="73"/>
      <c r="N134" s="131"/>
      <c r="O134" s="188"/>
      <c r="P134" s="137"/>
      <c r="Q134" s="140"/>
      <c r="R134" s="242"/>
      <c r="S134" s="275"/>
      <c r="T134" s="146"/>
      <c r="U134" s="113"/>
      <c r="V134" s="116"/>
      <c r="W134" s="116"/>
      <c r="X134" s="119"/>
      <c r="Y134" s="122"/>
      <c r="Z134" s="125"/>
      <c r="AA134" s="128"/>
      <c r="AB134" s="95"/>
      <c r="AC134" s="98"/>
      <c r="AD134" s="101"/>
      <c r="AE134" s="104"/>
      <c r="AF134" s="107"/>
      <c r="AG134" s="198"/>
      <c r="AH134" s="110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</row>
    <row r="135" spans="1:46" ht="15.75" customHeight="1" thickBot="1">
      <c r="A135" s="92"/>
      <c r="B135" s="92"/>
      <c r="C135" s="302"/>
      <c r="D135" s="89"/>
      <c r="E135" s="15"/>
      <c r="F135" s="25">
        <f>IF(E135=0,0,VLOOKUP(E135,TC!B$5:C$63,2,FALSE))</f>
        <v>0</v>
      </c>
      <c r="G135" s="16"/>
      <c r="H135" s="89"/>
      <c r="I135" s="86"/>
      <c r="J135" s="83"/>
      <c r="K135" s="80"/>
      <c r="L135" s="77"/>
      <c r="M135" s="74"/>
      <c r="N135" s="186"/>
      <c r="O135" s="189"/>
      <c r="P135" s="191"/>
      <c r="Q135" s="193"/>
      <c r="R135" s="250"/>
      <c r="S135" s="276"/>
      <c r="T135" s="197"/>
      <c r="U135" s="174"/>
      <c r="V135" s="176"/>
      <c r="W135" s="176"/>
      <c r="X135" s="178"/>
      <c r="Y135" s="180"/>
      <c r="Z135" s="182"/>
      <c r="AA135" s="184"/>
      <c r="AB135" s="162"/>
      <c r="AC135" s="164"/>
      <c r="AD135" s="166"/>
      <c r="AE135" s="168"/>
      <c r="AF135" s="170"/>
      <c r="AG135" s="296"/>
      <c r="AH135" s="172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</row>
    <row r="136" spans="1:46" ht="15" customHeight="1" thickTop="1">
      <c r="A136" s="92"/>
      <c r="B136" s="92"/>
      <c r="C136" s="269" t="s">
        <v>25</v>
      </c>
      <c r="D136" s="148"/>
      <c r="E136" s="9"/>
      <c r="F136" s="24">
        <f>IF(E136=0,0,VLOOKUP(E136,TC!B$5:C$63,2,FALSE))</f>
        <v>0</v>
      </c>
      <c r="G136" s="10"/>
      <c r="H136" s="87">
        <v>720</v>
      </c>
      <c r="I136" s="254">
        <f>F136*G136+F137*G137+F138*G138</f>
        <v>0</v>
      </c>
      <c r="J136" s="253"/>
      <c r="K136" s="244"/>
      <c r="L136" s="245"/>
      <c r="M136" s="233"/>
      <c r="N136" s="234"/>
      <c r="O136" s="235"/>
      <c r="P136" s="237"/>
      <c r="Q136" s="240"/>
      <c r="R136" s="241"/>
      <c r="S136" s="274"/>
      <c r="T136" s="221"/>
      <c r="U136" s="112">
        <f>SUM(I136:T138)</f>
        <v>0</v>
      </c>
      <c r="V136" s="115">
        <f t="shared" ref="V136" si="133">U136/$H136</f>
        <v>0</v>
      </c>
      <c r="W136" s="115">
        <f t="shared" ref="W136" si="134">I136/$H136</f>
        <v>0</v>
      </c>
      <c r="X136" s="224">
        <f>IF(J136=0,0,J136/$H136)</f>
        <v>0</v>
      </c>
      <c r="Y136" s="227">
        <f>IF(K136=0,0,K136/$H136)</f>
        <v>0</v>
      </c>
      <c r="Z136" s="230">
        <f>IF(L136=0,0,L136/$H136)</f>
        <v>0</v>
      </c>
      <c r="AA136" s="203">
        <f>IF(M136=0,0,M136/$H136)</f>
        <v>0</v>
      </c>
      <c r="AB136" s="206">
        <f>IF(N136=0,0,N136/$H136)</f>
        <v>0</v>
      </c>
      <c r="AC136" s="209">
        <f>IF(O136=0,0,O136/$H136)</f>
        <v>0</v>
      </c>
      <c r="AD136" s="212">
        <f>IF(P136=0,0,P136/$H136)</f>
        <v>0</v>
      </c>
      <c r="AE136" s="215">
        <f>IF(Q136=0,0,Q136/$H136)</f>
        <v>0</v>
      </c>
      <c r="AF136" s="218">
        <f>IF(R136=0,0,R136/$H136)</f>
        <v>0</v>
      </c>
      <c r="AG136" s="198" t="str">
        <f t="shared" ref="AG136" si="135">IF(S136=0,"",S136/$H136)</f>
        <v/>
      </c>
      <c r="AH136" s="200">
        <f t="shared" ref="AH136" si="136">IF(T136=0,0,T136/$H136)</f>
        <v>0</v>
      </c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</row>
    <row r="137" spans="1:46" ht="15" customHeight="1">
      <c r="A137" s="92"/>
      <c r="B137" s="92"/>
      <c r="C137" s="90"/>
      <c r="D137" s="90"/>
      <c r="E137" s="9"/>
      <c r="F137" s="24">
        <f>IF(E137=0,0,VLOOKUP(E137,TC!B$5:C$63,2,FALSE))</f>
        <v>0</v>
      </c>
      <c r="G137" s="10"/>
      <c r="H137" s="88"/>
      <c r="I137" s="85"/>
      <c r="J137" s="82"/>
      <c r="K137" s="79"/>
      <c r="L137" s="76"/>
      <c r="M137" s="73"/>
      <c r="N137" s="131"/>
      <c r="O137" s="188"/>
      <c r="P137" s="238"/>
      <c r="Q137" s="140"/>
      <c r="R137" s="242"/>
      <c r="S137" s="275"/>
      <c r="T137" s="222"/>
      <c r="U137" s="113"/>
      <c r="V137" s="116"/>
      <c r="W137" s="116"/>
      <c r="X137" s="225"/>
      <c r="Y137" s="228"/>
      <c r="Z137" s="231"/>
      <c r="AA137" s="204"/>
      <c r="AB137" s="207"/>
      <c r="AC137" s="210"/>
      <c r="AD137" s="213"/>
      <c r="AE137" s="216"/>
      <c r="AF137" s="219"/>
      <c r="AG137" s="198"/>
      <c r="AH137" s="201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T137" s="12"/>
    </row>
    <row r="138" spans="1:46" ht="15.75" customHeight="1" thickBot="1">
      <c r="A138" s="93"/>
      <c r="B138" s="93"/>
      <c r="C138" s="149"/>
      <c r="D138" s="149"/>
      <c r="E138" s="17"/>
      <c r="F138" s="26">
        <f>IF(E138=0,0,VLOOKUP(E138,TC!B$5:C$63,2,FALSE))</f>
        <v>0</v>
      </c>
      <c r="G138" s="11"/>
      <c r="H138" s="150"/>
      <c r="I138" s="152"/>
      <c r="J138" s="154"/>
      <c r="K138" s="156"/>
      <c r="L138" s="158"/>
      <c r="M138" s="160"/>
      <c r="N138" s="132"/>
      <c r="O138" s="236"/>
      <c r="P138" s="239"/>
      <c r="Q138" s="141"/>
      <c r="R138" s="243"/>
      <c r="S138" s="280"/>
      <c r="T138" s="223"/>
      <c r="U138" s="114"/>
      <c r="V138" s="117"/>
      <c r="W138" s="117"/>
      <c r="X138" s="226"/>
      <c r="Y138" s="229"/>
      <c r="Z138" s="232"/>
      <c r="AA138" s="205"/>
      <c r="AB138" s="208"/>
      <c r="AC138" s="211"/>
      <c r="AD138" s="214"/>
      <c r="AE138" s="217"/>
      <c r="AF138" s="220"/>
      <c r="AG138" s="199"/>
      <c r="AH138" s="202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</row>
    <row r="139" spans="1:46" ht="15" customHeight="1">
      <c r="A139" s="91" t="s">
        <v>21</v>
      </c>
      <c r="B139" s="91">
        <f>+B133+2</f>
        <v>44557</v>
      </c>
      <c r="C139" s="300" t="s">
        <v>22</v>
      </c>
      <c r="D139" s="87"/>
      <c r="E139" s="13"/>
      <c r="F139" s="23">
        <f>IF(E139=0,0,VLOOKUP(E139,TC!B$5:C$63,2,FALSE))</f>
        <v>0</v>
      </c>
      <c r="G139" s="14"/>
      <c r="H139" s="87">
        <v>720</v>
      </c>
      <c r="I139" s="84">
        <f>F139*G139+F140*G140+F141*G141</f>
        <v>0</v>
      </c>
      <c r="J139" s="81"/>
      <c r="K139" s="78"/>
      <c r="L139" s="75"/>
      <c r="M139" s="72"/>
      <c r="N139" s="185"/>
      <c r="O139" s="187"/>
      <c r="P139" s="190"/>
      <c r="Q139" s="192"/>
      <c r="R139" s="249"/>
      <c r="S139" s="274"/>
      <c r="T139" s="196"/>
      <c r="U139" s="173">
        <f>SUM(I139:T141)</f>
        <v>0</v>
      </c>
      <c r="V139" s="116">
        <f t="shared" ref="V139" si="137">U139/$H139</f>
        <v>0</v>
      </c>
      <c r="W139" s="116">
        <f t="shared" ref="W139" si="138">I139/$H139</f>
        <v>0</v>
      </c>
      <c r="X139" s="177">
        <f>IF(J139=0,0,J139/$H139)</f>
        <v>0</v>
      </c>
      <c r="Y139" s="179">
        <f>IF(K139=0,0,K139/$H139)</f>
        <v>0</v>
      </c>
      <c r="Z139" s="181">
        <f>IF(L139=0,0,L139/$H139)</f>
        <v>0</v>
      </c>
      <c r="AA139" s="183">
        <f>IF(M139=0,0,M139/$H139)</f>
        <v>0</v>
      </c>
      <c r="AB139" s="161">
        <f>IF(N139=0,0,N139/$H139)</f>
        <v>0</v>
      </c>
      <c r="AC139" s="163">
        <f>IF(O139=0,0,O139/$H139)</f>
        <v>0</v>
      </c>
      <c r="AD139" s="165">
        <f>IF(P139=0,0,P139/$H139)</f>
        <v>0</v>
      </c>
      <c r="AE139" s="167">
        <f>IF(Q139=0,0,Q139/$H139)</f>
        <v>0</v>
      </c>
      <c r="AF139" s="169">
        <f>IF(R139=0,0,R139/$H139)</f>
        <v>0</v>
      </c>
      <c r="AG139" s="198" t="str">
        <f t="shared" ref="AG139" si="139">IF(S139=0,"",S139/$H139)</f>
        <v/>
      </c>
      <c r="AH139" s="171">
        <f t="shared" ref="AH139" si="140">IF(T139=0,0,T139/$H139)</f>
        <v>0</v>
      </c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</row>
    <row r="140" spans="1:46" ht="15" customHeight="1">
      <c r="A140" s="92"/>
      <c r="B140" s="92"/>
      <c r="C140" s="301"/>
      <c r="D140" s="88"/>
      <c r="E140" s="9"/>
      <c r="F140" s="24">
        <f>IF(E140=0,0,VLOOKUP(E140,TC!B$5:C$63,2,FALSE))</f>
        <v>0</v>
      </c>
      <c r="G140" s="10"/>
      <c r="H140" s="88"/>
      <c r="I140" s="85"/>
      <c r="J140" s="82"/>
      <c r="K140" s="79"/>
      <c r="L140" s="76"/>
      <c r="M140" s="73"/>
      <c r="N140" s="131"/>
      <c r="O140" s="188"/>
      <c r="P140" s="137"/>
      <c r="Q140" s="140"/>
      <c r="R140" s="242"/>
      <c r="S140" s="275"/>
      <c r="T140" s="146"/>
      <c r="U140" s="113"/>
      <c r="V140" s="116"/>
      <c r="W140" s="116"/>
      <c r="X140" s="119"/>
      <c r="Y140" s="122"/>
      <c r="Z140" s="125"/>
      <c r="AA140" s="128"/>
      <c r="AB140" s="95"/>
      <c r="AC140" s="98"/>
      <c r="AD140" s="101"/>
      <c r="AE140" s="104"/>
      <c r="AF140" s="107"/>
      <c r="AG140" s="198"/>
      <c r="AH140" s="110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</row>
    <row r="141" spans="1:46" ht="15.75" customHeight="1" thickBot="1">
      <c r="A141" s="92"/>
      <c r="B141" s="92"/>
      <c r="C141" s="302"/>
      <c r="D141" s="89"/>
      <c r="E141" s="15"/>
      <c r="F141" s="25">
        <f>IF(E141=0,0,VLOOKUP(E141,TC!B$5:C$63,2,FALSE))</f>
        <v>0</v>
      </c>
      <c r="G141" s="16"/>
      <c r="H141" s="89"/>
      <c r="I141" s="86"/>
      <c r="J141" s="83"/>
      <c r="K141" s="80"/>
      <c r="L141" s="77"/>
      <c r="M141" s="74"/>
      <c r="N141" s="186"/>
      <c r="O141" s="189"/>
      <c r="P141" s="191"/>
      <c r="Q141" s="193"/>
      <c r="R141" s="250"/>
      <c r="S141" s="276"/>
      <c r="T141" s="197"/>
      <c r="U141" s="174"/>
      <c r="V141" s="176"/>
      <c r="W141" s="176"/>
      <c r="X141" s="178"/>
      <c r="Y141" s="180"/>
      <c r="Z141" s="182"/>
      <c r="AA141" s="184"/>
      <c r="AB141" s="162"/>
      <c r="AC141" s="164"/>
      <c r="AD141" s="166"/>
      <c r="AE141" s="168"/>
      <c r="AF141" s="170"/>
      <c r="AG141" s="296"/>
      <c r="AH141" s="172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</row>
    <row r="142" spans="1:46" ht="15" customHeight="1" thickTop="1">
      <c r="A142" s="92"/>
      <c r="B142" s="92"/>
      <c r="C142" s="269" t="s">
        <v>25</v>
      </c>
      <c r="D142" s="269"/>
      <c r="E142" s="7"/>
      <c r="F142" s="59">
        <f>IF(E142=0,0,VLOOKUP(E142,TC!B$5:C$63,2,FALSE))</f>
        <v>0</v>
      </c>
      <c r="G142" s="8"/>
      <c r="H142" s="87">
        <v>720</v>
      </c>
      <c r="I142" s="151">
        <f>F142*G142+F143*G143+F144*G144</f>
        <v>0</v>
      </c>
      <c r="J142" s="153"/>
      <c r="K142" s="155"/>
      <c r="L142" s="157"/>
      <c r="M142" s="159"/>
      <c r="N142" s="130"/>
      <c r="O142" s="268"/>
      <c r="P142" s="136"/>
      <c r="Q142" s="139"/>
      <c r="R142" s="241"/>
      <c r="S142" s="274"/>
      <c r="T142" s="267"/>
      <c r="U142" s="112">
        <f>SUM(I142:T144)</f>
        <v>0</v>
      </c>
      <c r="V142" s="115">
        <f t="shared" ref="V142" si="141">U142/$H142</f>
        <v>0</v>
      </c>
      <c r="W142" s="115">
        <f t="shared" ref="W142" si="142">I142/$H142</f>
        <v>0</v>
      </c>
      <c r="X142" s="261">
        <f>IF(J142=0,0,J142/$H142)</f>
        <v>0</v>
      </c>
      <c r="Y142" s="262">
        <f>IF(K142=0,0,K142/$H142)</f>
        <v>0</v>
      </c>
      <c r="Z142" s="263">
        <f>IF(L142=0,0,L142/$H142)</f>
        <v>0</v>
      </c>
      <c r="AA142" s="264">
        <f>IF(M142=0,0,M142/$H142)</f>
        <v>0</v>
      </c>
      <c r="AB142" s="265">
        <f>IF(N142=0,0,N142/$H142)</f>
        <v>0</v>
      </c>
      <c r="AC142" s="266">
        <f>IF(O142=0,0,O142/$H142)</f>
        <v>0</v>
      </c>
      <c r="AD142" s="255">
        <f>IF(P142=0,0,P142/$H142)</f>
        <v>0</v>
      </c>
      <c r="AE142" s="256">
        <f>IF(Q142=0,0,Q142/$H142)</f>
        <v>0</v>
      </c>
      <c r="AF142" s="257">
        <f>IF(R142=0,0,R142/$H142)</f>
        <v>0</v>
      </c>
      <c r="AG142" s="198" t="str">
        <f t="shared" ref="AG142" si="143">IF(S142=0,"",S142/$H142)</f>
        <v/>
      </c>
      <c r="AH142" s="258">
        <f t="shared" ref="AH142" si="144">IF(T142=0,0,T142/$H142)</f>
        <v>0</v>
      </c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</row>
    <row r="143" spans="1:46" ht="15" customHeight="1">
      <c r="A143" s="92"/>
      <c r="B143" s="92"/>
      <c r="C143" s="90"/>
      <c r="D143" s="90"/>
      <c r="E143" s="9"/>
      <c r="F143" s="24">
        <f>IF(E143=0,0,VLOOKUP(E143,TC!B$5:C$63,2,FALSE))</f>
        <v>0</v>
      </c>
      <c r="G143" s="10"/>
      <c r="H143" s="88"/>
      <c r="I143" s="85"/>
      <c r="J143" s="82"/>
      <c r="K143" s="79"/>
      <c r="L143" s="76"/>
      <c r="M143" s="73"/>
      <c r="N143" s="131"/>
      <c r="O143" s="188"/>
      <c r="P143" s="137"/>
      <c r="Q143" s="140"/>
      <c r="R143" s="242"/>
      <c r="S143" s="275"/>
      <c r="T143" s="222"/>
      <c r="U143" s="113"/>
      <c r="V143" s="116"/>
      <c r="W143" s="116"/>
      <c r="X143" s="225"/>
      <c r="Y143" s="228"/>
      <c r="Z143" s="231"/>
      <c r="AA143" s="204"/>
      <c r="AB143" s="207"/>
      <c r="AC143" s="210"/>
      <c r="AD143" s="213"/>
      <c r="AE143" s="216"/>
      <c r="AF143" s="219"/>
      <c r="AG143" s="198"/>
      <c r="AH143" s="259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T143" s="12"/>
    </row>
    <row r="144" spans="1:46" ht="15.75" customHeight="1" thickBot="1">
      <c r="A144" s="93"/>
      <c r="B144" s="93"/>
      <c r="C144" s="149"/>
      <c r="D144" s="149"/>
      <c r="E144" s="17"/>
      <c r="F144" s="26">
        <f>IF(E144=0,0,VLOOKUP(E144,TC!B$5:C$63,2,FALSE))</f>
        <v>0</v>
      </c>
      <c r="G144" s="11"/>
      <c r="H144" s="150"/>
      <c r="I144" s="152"/>
      <c r="J144" s="154"/>
      <c r="K144" s="156"/>
      <c r="L144" s="158"/>
      <c r="M144" s="160"/>
      <c r="N144" s="132"/>
      <c r="O144" s="236"/>
      <c r="P144" s="138"/>
      <c r="Q144" s="141"/>
      <c r="R144" s="243"/>
      <c r="S144" s="280"/>
      <c r="T144" s="223"/>
      <c r="U144" s="114"/>
      <c r="V144" s="117"/>
      <c r="W144" s="117"/>
      <c r="X144" s="226"/>
      <c r="Y144" s="229"/>
      <c r="Z144" s="232"/>
      <c r="AA144" s="205"/>
      <c r="AB144" s="208"/>
      <c r="AC144" s="211"/>
      <c r="AD144" s="214"/>
      <c r="AE144" s="217"/>
      <c r="AF144" s="220"/>
      <c r="AG144" s="199"/>
      <c r="AH144" s="260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</row>
    <row r="145" spans="1:46" ht="15" customHeight="1">
      <c r="A145" s="91" t="s">
        <v>24</v>
      </c>
      <c r="B145" s="91">
        <f>+B139+1</f>
        <v>44558</v>
      </c>
      <c r="C145" s="300" t="s">
        <v>22</v>
      </c>
      <c r="D145" s="87"/>
      <c r="E145" s="13"/>
      <c r="F145" s="23">
        <f>IF(E145=0,0,VLOOKUP(E145,TC!B$5:C$63,2,FALSE))</f>
        <v>0</v>
      </c>
      <c r="G145" s="14"/>
      <c r="H145" s="87">
        <v>720</v>
      </c>
      <c r="I145" s="84">
        <f t="shared" ref="I145" si="145">F145*G145+F146*G146+F147*G147</f>
        <v>0</v>
      </c>
      <c r="J145" s="81"/>
      <c r="K145" s="78"/>
      <c r="L145" s="75"/>
      <c r="M145" s="72"/>
      <c r="N145" s="185"/>
      <c r="O145" s="187"/>
      <c r="P145" s="190"/>
      <c r="Q145" s="192"/>
      <c r="R145" s="249"/>
      <c r="S145" s="297"/>
      <c r="T145" s="196"/>
      <c r="U145" s="173">
        <f>SUM(I145:T147)</f>
        <v>0</v>
      </c>
      <c r="V145" s="116">
        <f t="shared" ref="V145" si="146">U145/$H145</f>
        <v>0</v>
      </c>
      <c r="W145" s="116">
        <f t="shared" ref="W145" si="147">I145/$H145</f>
        <v>0</v>
      </c>
      <c r="X145" s="177">
        <f>IF(J145=0,0,J145/$H145)</f>
        <v>0</v>
      </c>
      <c r="Y145" s="179">
        <f>IF(K145=0,0,K145/$H145)</f>
        <v>0</v>
      </c>
      <c r="Z145" s="181">
        <f>IF(L145=0,0,L145/$H145)</f>
        <v>0</v>
      </c>
      <c r="AA145" s="183">
        <f>IF(M145=0,0,M145/$H145)</f>
        <v>0</v>
      </c>
      <c r="AB145" s="161">
        <f>IF(N145=0,0,N145/$H145)</f>
        <v>0</v>
      </c>
      <c r="AC145" s="163">
        <f>IF(O145=0,0,O145/$H145)</f>
        <v>0</v>
      </c>
      <c r="AD145" s="165">
        <f>IF(P145=0,0,P145/$H145)</f>
        <v>0</v>
      </c>
      <c r="AE145" s="167">
        <f>IF(Q145=0,0,Q145/$H145)</f>
        <v>0</v>
      </c>
      <c r="AF145" s="169">
        <f>IF(R145=0,0,R145/$H145)</f>
        <v>0</v>
      </c>
      <c r="AG145" s="299">
        <f>IF(S145=0,0,S145/$H145)</f>
        <v>0</v>
      </c>
      <c r="AH145" s="171">
        <f t="shared" ref="AH145" si="148">IF(T145=0,0,T145/$H145)</f>
        <v>0</v>
      </c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</row>
    <row r="146" spans="1:46" ht="15" customHeight="1">
      <c r="A146" s="92"/>
      <c r="B146" s="92"/>
      <c r="C146" s="301"/>
      <c r="D146" s="88"/>
      <c r="E146" s="9"/>
      <c r="F146" s="24">
        <f>IF(E146=0,0,VLOOKUP(E146,TC!B$5:C$63,2,FALSE))</f>
        <v>0</v>
      </c>
      <c r="G146" s="10"/>
      <c r="H146" s="88"/>
      <c r="I146" s="85"/>
      <c r="J146" s="82"/>
      <c r="K146" s="79"/>
      <c r="L146" s="76"/>
      <c r="M146" s="73"/>
      <c r="N146" s="131"/>
      <c r="O146" s="188"/>
      <c r="P146" s="137"/>
      <c r="Q146" s="140"/>
      <c r="R146" s="242"/>
      <c r="S146" s="275"/>
      <c r="T146" s="146"/>
      <c r="U146" s="113"/>
      <c r="V146" s="116"/>
      <c r="W146" s="116"/>
      <c r="X146" s="119"/>
      <c r="Y146" s="122"/>
      <c r="Z146" s="125"/>
      <c r="AA146" s="128"/>
      <c r="AB146" s="95"/>
      <c r="AC146" s="98"/>
      <c r="AD146" s="101"/>
      <c r="AE146" s="104"/>
      <c r="AF146" s="107"/>
      <c r="AG146" s="198"/>
      <c r="AH146" s="110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</row>
    <row r="147" spans="1:46" ht="15.75" customHeight="1" thickBot="1">
      <c r="A147" s="92"/>
      <c r="B147" s="92"/>
      <c r="C147" s="302"/>
      <c r="D147" s="89"/>
      <c r="E147" s="15"/>
      <c r="F147" s="25">
        <f>IF(E147=0,0,VLOOKUP(E147,TC!B$5:C$63,2,FALSE))</f>
        <v>0</v>
      </c>
      <c r="G147" s="16"/>
      <c r="H147" s="89"/>
      <c r="I147" s="86"/>
      <c r="J147" s="83"/>
      <c r="K147" s="80"/>
      <c r="L147" s="77"/>
      <c r="M147" s="74"/>
      <c r="N147" s="186"/>
      <c r="O147" s="189"/>
      <c r="P147" s="191"/>
      <c r="Q147" s="193"/>
      <c r="R147" s="250"/>
      <c r="S147" s="276"/>
      <c r="T147" s="197"/>
      <c r="U147" s="174"/>
      <c r="V147" s="176"/>
      <c r="W147" s="176"/>
      <c r="X147" s="178"/>
      <c r="Y147" s="180"/>
      <c r="Z147" s="182"/>
      <c r="AA147" s="184"/>
      <c r="AB147" s="162"/>
      <c r="AC147" s="164"/>
      <c r="AD147" s="166"/>
      <c r="AE147" s="168"/>
      <c r="AF147" s="170"/>
      <c r="AG147" s="296"/>
      <c r="AH147" s="172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</row>
    <row r="148" spans="1:46" ht="15" customHeight="1" thickTop="1">
      <c r="A148" s="92"/>
      <c r="B148" s="92"/>
      <c r="C148" s="269" t="s">
        <v>25</v>
      </c>
      <c r="D148" s="148"/>
      <c r="E148" s="9"/>
      <c r="F148" s="24">
        <f>IF(E148=0,0,VLOOKUP(E148,TC!B$5:C$63,2,FALSE))</f>
        <v>0</v>
      </c>
      <c r="G148" s="10"/>
      <c r="H148" s="87">
        <v>720</v>
      </c>
      <c r="I148" s="151">
        <f t="shared" ref="I148" si="149">F148*G148+F149*G149+F150*G150</f>
        <v>0</v>
      </c>
      <c r="J148" s="253"/>
      <c r="K148" s="244"/>
      <c r="L148" s="245"/>
      <c r="M148" s="233"/>
      <c r="N148" s="251"/>
      <c r="O148" s="235"/>
      <c r="P148" s="237"/>
      <c r="Q148" s="240"/>
      <c r="R148" s="241"/>
      <c r="S148" s="274"/>
      <c r="T148" s="221"/>
      <c r="U148" s="112">
        <f>SUM(I148:T150)</f>
        <v>0</v>
      </c>
      <c r="V148" s="115">
        <f t="shared" ref="V148" si="150">U148/$H148</f>
        <v>0</v>
      </c>
      <c r="W148" s="115">
        <f t="shared" ref="W148" si="151">I148/$H148</f>
        <v>0</v>
      </c>
      <c r="X148" s="224">
        <f>IF(J148=0,0,J148/$H148)</f>
        <v>0</v>
      </c>
      <c r="Y148" s="227">
        <f>IF(K148=0,0,K148/$H148)</f>
        <v>0</v>
      </c>
      <c r="Z148" s="230">
        <f>IF(L148=0,0,L148/$H148)</f>
        <v>0</v>
      </c>
      <c r="AA148" s="203">
        <f>IF(M148=0,0,M148/$H148)</f>
        <v>0</v>
      </c>
      <c r="AB148" s="206">
        <f>IF(N148=0,0,N148/$H148)</f>
        <v>0</v>
      </c>
      <c r="AC148" s="209">
        <f>IF(O148=0,0,O148/$H148)</f>
        <v>0</v>
      </c>
      <c r="AD148" s="212">
        <f>IF(P148=0,0,P148/$H148)</f>
        <v>0</v>
      </c>
      <c r="AE148" s="215">
        <f>IF(Q148=0,0,Q148/$H148)</f>
        <v>0</v>
      </c>
      <c r="AF148" s="218">
        <f>IF(R148=0,0,R148/$H148)</f>
        <v>0</v>
      </c>
      <c r="AG148" s="198">
        <f>IF(S148=0,0,S148/$H148)</f>
        <v>0</v>
      </c>
      <c r="AH148" s="200">
        <f t="shared" ref="AH148" si="152">IF(T148=0,0,T148/$H148)</f>
        <v>0</v>
      </c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</row>
    <row r="149" spans="1:46" ht="15" customHeight="1">
      <c r="A149" s="92"/>
      <c r="B149" s="92"/>
      <c r="C149" s="90"/>
      <c r="D149" s="90"/>
      <c r="E149" s="9"/>
      <c r="F149" s="24">
        <f>IF(E149=0,0,VLOOKUP(E149,TC!B$5:C$63,2,FALSE))</f>
        <v>0</v>
      </c>
      <c r="G149" s="10"/>
      <c r="H149" s="88"/>
      <c r="I149" s="85"/>
      <c r="J149" s="82"/>
      <c r="K149" s="79"/>
      <c r="L149" s="76"/>
      <c r="M149" s="73"/>
      <c r="N149" s="247"/>
      <c r="O149" s="188"/>
      <c r="P149" s="238"/>
      <c r="Q149" s="140"/>
      <c r="R149" s="242"/>
      <c r="S149" s="275"/>
      <c r="T149" s="222"/>
      <c r="U149" s="113"/>
      <c r="V149" s="116"/>
      <c r="W149" s="116"/>
      <c r="X149" s="225"/>
      <c r="Y149" s="228"/>
      <c r="Z149" s="231"/>
      <c r="AA149" s="204"/>
      <c r="AB149" s="207"/>
      <c r="AC149" s="210"/>
      <c r="AD149" s="213"/>
      <c r="AE149" s="216"/>
      <c r="AF149" s="219"/>
      <c r="AG149" s="198"/>
      <c r="AH149" s="201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T149" s="12"/>
    </row>
    <row r="150" spans="1:46" ht="15.75" customHeight="1" thickBot="1">
      <c r="A150" s="93"/>
      <c r="B150" s="93"/>
      <c r="C150" s="149"/>
      <c r="D150" s="149"/>
      <c r="E150" s="17"/>
      <c r="F150" s="26">
        <f>IF(E150=0,0,VLOOKUP(E150,TC!B$5:C$63,2,FALSE))</f>
        <v>0</v>
      </c>
      <c r="G150" s="11"/>
      <c r="H150" s="150"/>
      <c r="I150" s="152"/>
      <c r="J150" s="154"/>
      <c r="K150" s="156"/>
      <c r="L150" s="158"/>
      <c r="M150" s="160"/>
      <c r="N150" s="252"/>
      <c r="O150" s="236"/>
      <c r="P150" s="239"/>
      <c r="Q150" s="141"/>
      <c r="R150" s="243"/>
      <c r="S150" s="280"/>
      <c r="T150" s="223"/>
      <c r="U150" s="114"/>
      <c r="V150" s="117"/>
      <c r="W150" s="117"/>
      <c r="X150" s="226"/>
      <c r="Y150" s="229"/>
      <c r="Z150" s="232"/>
      <c r="AA150" s="205"/>
      <c r="AB150" s="208"/>
      <c r="AC150" s="211"/>
      <c r="AD150" s="214"/>
      <c r="AE150" s="217"/>
      <c r="AF150" s="220"/>
      <c r="AG150" s="199"/>
      <c r="AH150" s="202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</row>
    <row r="151" spans="1:46" ht="15" customHeight="1">
      <c r="A151" s="91" t="s">
        <v>31</v>
      </c>
      <c r="B151" s="91">
        <f>+B145+1</f>
        <v>44559</v>
      </c>
      <c r="C151" s="300" t="s">
        <v>22</v>
      </c>
      <c r="D151" s="87"/>
      <c r="E151" s="13"/>
      <c r="F151" s="23">
        <f>IF(E151=0,0,VLOOKUP(E151,TC!B$5:C$63,2,FALSE))</f>
        <v>0</v>
      </c>
      <c r="G151" s="14"/>
      <c r="H151" s="87">
        <v>720</v>
      </c>
      <c r="I151" s="84">
        <f t="shared" ref="I151" si="153">F151*G151+F152*G152+F153*G153</f>
        <v>0</v>
      </c>
      <c r="J151" s="81"/>
      <c r="K151" s="78"/>
      <c r="L151" s="75"/>
      <c r="M151" s="72"/>
      <c r="N151" s="246"/>
      <c r="O151" s="187"/>
      <c r="P151" s="190"/>
      <c r="Q151" s="192"/>
      <c r="R151" s="249"/>
      <c r="S151" s="274"/>
      <c r="T151" s="196"/>
      <c r="U151" s="173">
        <f>SUM(I151:T153)</f>
        <v>0</v>
      </c>
      <c r="V151" s="116">
        <f t="shared" ref="V151" si="154">U151/$H151</f>
        <v>0</v>
      </c>
      <c r="W151" s="116">
        <f t="shared" ref="W151" si="155">I151/$H151</f>
        <v>0</v>
      </c>
      <c r="X151" s="177">
        <f>IF(J151=0,0,J151/$H151)</f>
        <v>0</v>
      </c>
      <c r="Y151" s="179">
        <f>IF(K151=0,0,K151/$H151)</f>
        <v>0</v>
      </c>
      <c r="Z151" s="181">
        <f>IF(L151=0,0,L151/$H151)</f>
        <v>0</v>
      </c>
      <c r="AA151" s="183">
        <f>IF(M151=0,0,M151/$H151)</f>
        <v>0</v>
      </c>
      <c r="AB151" s="161">
        <f>IF(N151=0,0,N151/$H151)</f>
        <v>0</v>
      </c>
      <c r="AC151" s="163">
        <f>IF(O151=0,0,O151/$H151)</f>
        <v>0</v>
      </c>
      <c r="AD151" s="165">
        <f>IF(P151=0,0,P151/$H151)</f>
        <v>0</v>
      </c>
      <c r="AE151" s="167">
        <f>IF(Q151=0,0,Q151/$H151)</f>
        <v>0</v>
      </c>
      <c r="AF151" s="169">
        <f>IF(R151=0,0,R151/$H151)</f>
        <v>0</v>
      </c>
      <c r="AG151" s="198">
        <f>IF(S151=0,0,S151/$H151)</f>
        <v>0</v>
      </c>
      <c r="AH151" s="171">
        <f t="shared" ref="AH151" si="156">IF(T151=0,0,T151/$H151)</f>
        <v>0</v>
      </c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</row>
    <row r="152" spans="1:46" ht="15" customHeight="1">
      <c r="A152" s="92"/>
      <c r="B152" s="92"/>
      <c r="C152" s="301"/>
      <c r="D152" s="88"/>
      <c r="E152" s="9"/>
      <c r="F152" s="24">
        <f>IF(E152=0,0,VLOOKUP(E152,TC!B$5:C$63,2,FALSE))</f>
        <v>0</v>
      </c>
      <c r="G152" s="10"/>
      <c r="H152" s="88"/>
      <c r="I152" s="85"/>
      <c r="J152" s="82"/>
      <c r="K152" s="79"/>
      <c r="L152" s="76"/>
      <c r="M152" s="73"/>
      <c r="N152" s="247"/>
      <c r="O152" s="188"/>
      <c r="P152" s="137"/>
      <c r="Q152" s="140"/>
      <c r="R152" s="242"/>
      <c r="S152" s="275"/>
      <c r="T152" s="146"/>
      <c r="U152" s="113"/>
      <c r="V152" s="116"/>
      <c r="W152" s="116"/>
      <c r="X152" s="119"/>
      <c r="Y152" s="122"/>
      <c r="Z152" s="125"/>
      <c r="AA152" s="128"/>
      <c r="AB152" s="95"/>
      <c r="AC152" s="98"/>
      <c r="AD152" s="101"/>
      <c r="AE152" s="104"/>
      <c r="AF152" s="107"/>
      <c r="AG152" s="198"/>
      <c r="AH152" s="110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</row>
    <row r="153" spans="1:46" ht="15.75" customHeight="1" thickBot="1">
      <c r="A153" s="92"/>
      <c r="B153" s="92"/>
      <c r="C153" s="302"/>
      <c r="D153" s="89"/>
      <c r="E153" s="15"/>
      <c r="F153" s="25">
        <f>IF(E153=0,0,VLOOKUP(E153,TC!B$5:C$63,2,FALSE))</f>
        <v>0</v>
      </c>
      <c r="G153" s="16"/>
      <c r="H153" s="89"/>
      <c r="I153" s="86"/>
      <c r="J153" s="83"/>
      <c r="K153" s="80"/>
      <c r="L153" s="77"/>
      <c r="M153" s="74"/>
      <c r="N153" s="248"/>
      <c r="O153" s="189"/>
      <c r="P153" s="191"/>
      <c r="Q153" s="193"/>
      <c r="R153" s="250"/>
      <c r="S153" s="276"/>
      <c r="T153" s="197"/>
      <c r="U153" s="174"/>
      <c r="V153" s="176"/>
      <c r="W153" s="176"/>
      <c r="X153" s="178"/>
      <c r="Y153" s="180"/>
      <c r="Z153" s="182"/>
      <c r="AA153" s="184"/>
      <c r="AB153" s="162"/>
      <c r="AC153" s="164"/>
      <c r="AD153" s="166"/>
      <c r="AE153" s="168"/>
      <c r="AF153" s="170"/>
      <c r="AG153" s="296"/>
      <c r="AH153" s="172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</row>
    <row r="154" spans="1:46" ht="15" customHeight="1" thickTop="1">
      <c r="A154" s="92"/>
      <c r="B154" s="92"/>
      <c r="C154" s="269" t="s">
        <v>25</v>
      </c>
      <c r="D154" s="148"/>
      <c r="E154" s="9"/>
      <c r="F154" s="24">
        <f>IF(E154=0,0,VLOOKUP(E154,TC!B$5:C$63,2,FALSE))</f>
        <v>0</v>
      </c>
      <c r="G154" s="10"/>
      <c r="H154" s="87">
        <v>720</v>
      </c>
      <c r="I154" s="151">
        <f t="shared" ref="I154" si="157">F154*G154+F155*G155+F156*G156</f>
        <v>0</v>
      </c>
      <c r="J154" s="253"/>
      <c r="K154" s="244"/>
      <c r="L154" s="245"/>
      <c r="M154" s="233"/>
      <c r="N154" s="234"/>
      <c r="O154" s="235"/>
      <c r="P154" s="237"/>
      <c r="Q154" s="240"/>
      <c r="R154" s="241"/>
      <c r="S154" s="274"/>
      <c r="T154" s="221"/>
      <c r="U154" s="112">
        <f>SUM(I154:T156)</f>
        <v>0</v>
      </c>
      <c r="V154" s="115">
        <f t="shared" ref="V154" si="158">U154/$H154</f>
        <v>0</v>
      </c>
      <c r="W154" s="115">
        <f t="shared" ref="W154" si="159">I154/$H154</f>
        <v>0</v>
      </c>
      <c r="X154" s="224">
        <f>IF(J154=0,0,J154/$H154)</f>
        <v>0</v>
      </c>
      <c r="Y154" s="227">
        <f>IF(K154=0,0,K154/$H154)</f>
        <v>0</v>
      </c>
      <c r="Z154" s="230">
        <f>IF(L154=0,0,L154/$H154)</f>
        <v>0</v>
      </c>
      <c r="AA154" s="203">
        <f>IF(M154=0,0,M154/$H154)</f>
        <v>0</v>
      </c>
      <c r="AB154" s="206">
        <f>IF(N154=0,0,N154/$H154)</f>
        <v>0</v>
      </c>
      <c r="AC154" s="209">
        <f>IF(O154=0,0,O154/$H154)</f>
        <v>0</v>
      </c>
      <c r="AD154" s="212">
        <f>IF(P154=0,0,P154/$H154)</f>
        <v>0</v>
      </c>
      <c r="AE154" s="215">
        <f>IF(Q154=0,0,Q154/$H154)</f>
        <v>0</v>
      </c>
      <c r="AF154" s="218">
        <f>IF(R154=0,0,R154/$H154)</f>
        <v>0</v>
      </c>
      <c r="AG154" s="198">
        <f>IF(S154=0,0,S154/$H154)</f>
        <v>0</v>
      </c>
      <c r="AH154" s="200">
        <f t="shared" ref="AH154" si="160">IF(T154=0,0,T154/$H154)</f>
        <v>0</v>
      </c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</row>
    <row r="155" spans="1:46" ht="15" customHeight="1">
      <c r="A155" s="92"/>
      <c r="B155" s="92"/>
      <c r="C155" s="90"/>
      <c r="D155" s="90"/>
      <c r="E155" s="9"/>
      <c r="F155" s="24">
        <f>IF(E155=0,0,VLOOKUP(E155,TC!B$5:C$63,2,FALSE))</f>
        <v>0</v>
      </c>
      <c r="G155" s="10"/>
      <c r="H155" s="88"/>
      <c r="I155" s="85"/>
      <c r="J155" s="82"/>
      <c r="K155" s="79"/>
      <c r="L155" s="76"/>
      <c r="M155" s="73"/>
      <c r="N155" s="131"/>
      <c r="O155" s="188"/>
      <c r="P155" s="238"/>
      <c r="Q155" s="140"/>
      <c r="R155" s="242"/>
      <c r="S155" s="275"/>
      <c r="T155" s="222"/>
      <c r="U155" s="113"/>
      <c r="V155" s="116"/>
      <c r="W155" s="116"/>
      <c r="X155" s="225"/>
      <c r="Y155" s="228"/>
      <c r="Z155" s="231"/>
      <c r="AA155" s="204"/>
      <c r="AB155" s="207"/>
      <c r="AC155" s="210"/>
      <c r="AD155" s="213"/>
      <c r="AE155" s="216"/>
      <c r="AF155" s="219"/>
      <c r="AG155" s="198"/>
      <c r="AH155" s="201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T155" s="12"/>
    </row>
    <row r="156" spans="1:46" ht="15.75" customHeight="1" thickBot="1">
      <c r="A156" s="93"/>
      <c r="B156" s="93"/>
      <c r="C156" s="149"/>
      <c r="D156" s="149"/>
      <c r="E156" s="17"/>
      <c r="F156" s="26">
        <f>IF(E156=0,0,VLOOKUP(E156,TC!B$5:C$63,2,FALSE))</f>
        <v>0</v>
      </c>
      <c r="G156" s="11"/>
      <c r="H156" s="150"/>
      <c r="I156" s="152"/>
      <c r="J156" s="154"/>
      <c r="K156" s="156"/>
      <c r="L156" s="158"/>
      <c r="M156" s="160"/>
      <c r="N156" s="132"/>
      <c r="O156" s="236"/>
      <c r="P156" s="239"/>
      <c r="Q156" s="141"/>
      <c r="R156" s="243"/>
      <c r="S156" s="280"/>
      <c r="T156" s="223"/>
      <c r="U156" s="114"/>
      <c r="V156" s="117"/>
      <c r="W156" s="117"/>
      <c r="X156" s="226"/>
      <c r="Y156" s="229"/>
      <c r="Z156" s="232"/>
      <c r="AA156" s="205"/>
      <c r="AB156" s="208"/>
      <c r="AC156" s="211"/>
      <c r="AD156" s="214"/>
      <c r="AE156" s="217"/>
      <c r="AF156" s="220"/>
      <c r="AG156" s="199"/>
      <c r="AH156" s="202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</row>
    <row r="157" spans="1:46" ht="15" customHeight="1">
      <c r="A157" s="91" t="s">
        <v>38</v>
      </c>
      <c r="B157" s="91">
        <f>B151+1</f>
        <v>44560</v>
      </c>
      <c r="C157" s="300" t="s">
        <v>22</v>
      </c>
      <c r="D157" s="87"/>
      <c r="E157" s="13"/>
      <c r="F157" s="23">
        <f>IF(E157=0,0,VLOOKUP(E157,TC!B$5:C$63,2,FALSE))</f>
        <v>0</v>
      </c>
      <c r="G157" s="14"/>
      <c r="H157" s="87">
        <v>720</v>
      </c>
      <c r="I157" s="84">
        <f t="shared" ref="I157" si="161">F157*G157+F158*G158+F159*G159</f>
        <v>0</v>
      </c>
      <c r="J157" s="81"/>
      <c r="K157" s="78"/>
      <c r="L157" s="75"/>
      <c r="M157" s="72"/>
      <c r="N157" s="185"/>
      <c r="O157" s="187"/>
      <c r="P157" s="190"/>
      <c r="Q157" s="192"/>
      <c r="R157" s="194"/>
      <c r="S157" s="274"/>
      <c r="T157" s="196"/>
      <c r="U157" s="173">
        <f>SUM(I157:T159)</f>
        <v>0</v>
      </c>
      <c r="V157" s="116">
        <f t="shared" ref="V157" si="162">U157/$H157</f>
        <v>0</v>
      </c>
      <c r="W157" s="116">
        <f t="shared" ref="W157" si="163">I157/$H157</f>
        <v>0</v>
      </c>
      <c r="X157" s="177">
        <f>IF(J157=0,0,J157/$H157)</f>
        <v>0</v>
      </c>
      <c r="Y157" s="179">
        <f>IF(K157=0,0,K157/$H157)</f>
        <v>0</v>
      </c>
      <c r="Z157" s="181">
        <f>IF(L157=0,0,L157/$H157)</f>
        <v>0</v>
      </c>
      <c r="AA157" s="183">
        <f>IF(M157=0,0,M157/$H157)</f>
        <v>0</v>
      </c>
      <c r="AB157" s="161">
        <f>IF(N157=0,0,N157/$H157)</f>
        <v>0</v>
      </c>
      <c r="AC157" s="163">
        <f>IF(O157=0,0,O157/$H157)</f>
        <v>0</v>
      </c>
      <c r="AD157" s="165">
        <f>IF(P157=0,0,P157/$H157)</f>
        <v>0</v>
      </c>
      <c r="AE157" s="167">
        <f>IF(Q157=0,0,Q157/$H157)</f>
        <v>0</v>
      </c>
      <c r="AF157" s="169">
        <f>IF(R157=0,0,R157/$H157)</f>
        <v>0</v>
      </c>
      <c r="AG157" s="198">
        <f>IF(S157=0,0,S157/$H157)</f>
        <v>0</v>
      </c>
      <c r="AH157" s="171">
        <f t="shared" ref="AH157" si="164">IF(T157=0,0,T157/$H157)</f>
        <v>0</v>
      </c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</row>
    <row r="158" spans="1:46" ht="15" customHeight="1">
      <c r="A158" s="92"/>
      <c r="B158" s="92"/>
      <c r="C158" s="301"/>
      <c r="D158" s="88"/>
      <c r="E158" s="9"/>
      <c r="F158" s="24">
        <f>IF(E158=0,0,VLOOKUP(E158,TC!B$5:C$63,2,FALSE))</f>
        <v>0</v>
      </c>
      <c r="G158" s="10"/>
      <c r="H158" s="88"/>
      <c r="I158" s="85"/>
      <c r="J158" s="82"/>
      <c r="K158" s="79"/>
      <c r="L158" s="76"/>
      <c r="M158" s="73"/>
      <c r="N158" s="131"/>
      <c r="O158" s="188"/>
      <c r="P158" s="137"/>
      <c r="Q158" s="140"/>
      <c r="R158" s="143"/>
      <c r="S158" s="275"/>
      <c r="T158" s="146"/>
      <c r="U158" s="113"/>
      <c r="V158" s="116"/>
      <c r="W158" s="116"/>
      <c r="X158" s="119"/>
      <c r="Y158" s="122"/>
      <c r="Z158" s="125"/>
      <c r="AA158" s="128"/>
      <c r="AB158" s="95"/>
      <c r="AC158" s="98"/>
      <c r="AD158" s="101"/>
      <c r="AE158" s="104"/>
      <c r="AF158" s="107"/>
      <c r="AG158" s="198"/>
      <c r="AH158" s="110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</row>
    <row r="159" spans="1:46" ht="15.75" customHeight="1" thickBot="1">
      <c r="A159" s="92"/>
      <c r="B159" s="92"/>
      <c r="C159" s="302"/>
      <c r="D159" s="89"/>
      <c r="E159" s="15"/>
      <c r="F159" s="25">
        <f>IF(E159=0,0,VLOOKUP(E159,TC!B$5:C$63,2,FALSE))</f>
        <v>0</v>
      </c>
      <c r="G159" s="16"/>
      <c r="H159" s="89"/>
      <c r="I159" s="86"/>
      <c r="J159" s="83"/>
      <c r="K159" s="80"/>
      <c r="L159" s="77"/>
      <c r="M159" s="74"/>
      <c r="N159" s="186"/>
      <c r="O159" s="189"/>
      <c r="P159" s="191"/>
      <c r="Q159" s="193"/>
      <c r="R159" s="195"/>
      <c r="S159" s="276"/>
      <c r="T159" s="197"/>
      <c r="U159" s="174"/>
      <c r="V159" s="176"/>
      <c r="W159" s="176"/>
      <c r="X159" s="178"/>
      <c r="Y159" s="180"/>
      <c r="Z159" s="182"/>
      <c r="AA159" s="184"/>
      <c r="AB159" s="162"/>
      <c r="AC159" s="164"/>
      <c r="AD159" s="166"/>
      <c r="AE159" s="168"/>
      <c r="AF159" s="170"/>
      <c r="AG159" s="296"/>
      <c r="AH159" s="172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</row>
    <row r="160" spans="1:46" ht="15" customHeight="1" thickTop="1">
      <c r="A160" s="92"/>
      <c r="B160" s="92"/>
      <c r="C160" s="269" t="s">
        <v>25</v>
      </c>
      <c r="D160" s="148"/>
      <c r="E160" s="9"/>
      <c r="F160" s="24">
        <f>IF(E160=0,0,VLOOKUP(E160,TC!B$5:C$63,2,FALSE))</f>
        <v>0</v>
      </c>
      <c r="G160" s="10"/>
      <c r="H160" s="87">
        <v>720</v>
      </c>
      <c r="I160" s="151">
        <f t="shared" ref="I160" si="165">F160*G160+F161*G161+F162*G162</f>
        <v>0</v>
      </c>
      <c r="J160" s="153"/>
      <c r="K160" s="155"/>
      <c r="L160" s="157"/>
      <c r="M160" s="159"/>
      <c r="N160" s="130"/>
      <c r="O160" s="133"/>
      <c r="P160" s="136"/>
      <c r="Q160" s="139"/>
      <c r="R160" s="142"/>
      <c r="S160" s="274"/>
      <c r="T160" s="145"/>
      <c r="U160" s="112">
        <f>SUM(I160:T162)</f>
        <v>0</v>
      </c>
      <c r="V160" s="115">
        <f t="shared" ref="V160" si="166">U160/$H160</f>
        <v>0</v>
      </c>
      <c r="W160" s="115">
        <f t="shared" ref="W160" si="167">I160/$H160</f>
        <v>0</v>
      </c>
      <c r="X160" s="118">
        <f>IF(J160=0,0,J160/$H160)</f>
        <v>0</v>
      </c>
      <c r="Y160" s="121">
        <f>IF(K160=0,0,K160/$H160)</f>
        <v>0</v>
      </c>
      <c r="Z160" s="124">
        <f>IF(L160=0,0,L160/$H160)</f>
        <v>0</v>
      </c>
      <c r="AA160" s="127">
        <f>IF(M160=0,0,M160/$H160)</f>
        <v>0</v>
      </c>
      <c r="AB160" s="94">
        <f>IF(N160=0,0,N160/$H160)</f>
        <v>0</v>
      </c>
      <c r="AC160" s="97">
        <f>IF(O160=0,0,O160/$H160)</f>
        <v>0</v>
      </c>
      <c r="AD160" s="100">
        <f>IF(P160=0,0,P160/$H160)</f>
        <v>0</v>
      </c>
      <c r="AE160" s="103">
        <f>IF(Q160=0,0,Q160/$H160)</f>
        <v>0</v>
      </c>
      <c r="AF160" s="106">
        <f>IF(R160=0,0,R160/$H160)</f>
        <v>0</v>
      </c>
      <c r="AG160" s="198">
        <f>IF(S160=0,0,S160/$H160)</f>
        <v>0</v>
      </c>
      <c r="AH160" s="109">
        <f t="shared" ref="AH160" si="168">IF(T160=0,0,T160/$H160)</f>
        <v>0</v>
      </c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</row>
    <row r="161" spans="1:46" ht="15" customHeight="1">
      <c r="A161" s="92"/>
      <c r="B161" s="92"/>
      <c r="C161" s="90"/>
      <c r="D161" s="90"/>
      <c r="E161" s="9"/>
      <c r="F161" s="24">
        <f>IF(E161=0,0,VLOOKUP(E161,TC!B$5:C$63,2,FALSE))</f>
        <v>0</v>
      </c>
      <c r="G161" s="10"/>
      <c r="H161" s="88"/>
      <c r="I161" s="85"/>
      <c r="J161" s="82"/>
      <c r="K161" s="79"/>
      <c r="L161" s="76"/>
      <c r="M161" s="73"/>
      <c r="N161" s="131"/>
      <c r="O161" s="134"/>
      <c r="P161" s="137"/>
      <c r="Q161" s="140"/>
      <c r="R161" s="143"/>
      <c r="S161" s="275"/>
      <c r="T161" s="146"/>
      <c r="U161" s="113"/>
      <c r="V161" s="116"/>
      <c r="W161" s="116"/>
      <c r="X161" s="119"/>
      <c r="Y161" s="122"/>
      <c r="Z161" s="125"/>
      <c r="AA161" s="128"/>
      <c r="AB161" s="95"/>
      <c r="AC161" s="98"/>
      <c r="AD161" s="101"/>
      <c r="AE161" s="104"/>
      <c r="AF161" s="107"/>
      <c r="AG161" s="198"/>
      <c r="AH161" s="110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T161" s="12"/>
    </row>
    <row r="162" spans="1:46" ht="15.75" customHeight="1" thickBot="1">
      <c r="A162" s="93"/>
      <c r="B162" s="93"/>
      <c r="C162" s="149"/>
      <c r="D162" s="149"/>
      <c r="E162" s="17"/>
      <c r="F162" s="26">
        <f>IF(E162=0,0,VLOOKUP(E162,TC!B$5:C$63,2,FALSE))</f>
        <v>0</v>
      </c>
      <c r="G162" s="11"/>
      <c r="H162" s="150"/>
      <c r="I162" s="152"/>
      <c r="J162" s="154"/>
      <c r="K162" s="156"/>
      <c r="L162" s="158"/>
      <c r="M162" s="160"/>
      <c r="N162" s="132"/>
      <c r="O162" s="135"/>
      <c r="P162" s="138"/>
      <c r="Q162" s="141"/>
      <c r="R162" s="144"/>
      <c r="S162" s="280"/>
      <c r="T162" s="147"/>
      <c r="U162" s="114"/>
      <c r="V162" s="117"/>
      <c r="W162" s="117"/>
      <c r="X162" s="120"/>
      <c r="Y162" s="123"/>
      <c r="Z162" s="126"/>
      <c r="AA162" s="129"/>
      <c r="AB162" s="96"/>
      <c r="AC162" s="99"/>
      <c r="AD162" s="102"/>
      <c r="AE162" s="105"/>
      <c r="AF162" s="108"/>
      <c r="AG162" s="199"/>
      <c r="AH162" s="111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</row>
    <row r="163" spans="1:46" ht="15" customHeight="1">
      <c r="A163" s="91" t="s">
        <v>46</v>
      </c>
      <c r="B163" s="91">
        <f>B157+1</f>
        <v>44561</v>
      </c>
      <c r="C163" s="300" t="s">
        <v>22</v>
      </c>
      <c r="D163" s="87"/>
      <c r="E163" s="13"/>
      <c r="F163" s="23">
        <f>IF(E163=0,0,VLOOKUP(E163,TC!B$5:C$63,2,FALSE))</f>
        <v>0</v>
      </c>
      <c r="G163" s="14"/>
      <c r="H163" s="87">
        <v>720</v>
      </c>
      <c r="I163" s="84">
        <f t="shared" ref="I163" si="169">F163*G163+F164*G164+F165*G165</f>
        <v>0</v>
      </c>
      <c r="J163" s="81"/>
      <c r="K163" s="78"/>
      <c r="L163" s="75"/>
      <c r="M163" s="72"/>
      <c r="N163" s="185"/>
      <c r="O163" s="187"/>
      <c r="P163" s="190"/>
      <c r="Q163" s="192"/>
      <c r="R163" s="194"/>
      <c r="S163" s="274"/>
      <c r="T163" s="196"/>
      <c r="U163" s="173">
        <f>SUM(I163:T165)</f>
        <v>0</v>
      </c>
      <c r="V163" s="116">
        <f t="shared" ref="V163" si="170">U163/$H163</f>
        <v>0</v>
      </c>
      <c r="W163" s="116">
        <f t="shared" ref="W163" si="171">I163/$H163</f>
        <v>0</v>
      </c>
      <c r="X163" s="177">
        <f t="shared" ref="X163" si="172">IF(J163=0,0,J163/$H163)</f>
        <v>0</v>
      </c>
      <c r="Y163" s="179">
        <f t="shared" ref="Y163" si="173">IF(K163=0,0,K163/$H163)</f>
        <v>0</v>
      </c>
      <c r="Z163" s="181">
        <f t="shared" ref="Z163" si="174">IF(L163=0,0,L163/$H163)</f>
        <v>0</v>
      </c>
      <c r="AA163" s="183">
        <f t="shared" ref="AA163" si="175">IF(M163=0,0,M163/$H163)</f>
        <v>0</v>
      </c>
      <c r="AB163" s="161">
        <f t="shared" ref="AB163" si="176">IF(N163=0,0,N163/$H163)</f>
        <v>0</v>
      </c>
      <c r="AC163" s="163">
        <f t="shared" ref="AC163" si="177">IF(O163=0,0,O163/$H163)</f>
        <v>0</v>
      </c>
      <c r="AD163" s="165">
        <f t="shared" ref="AD163" si="178">IF(P163=0,0,P163/$H163)</f>
        <v>0</v>
      </c>
      <c r="AE163" s="167">
        <f t="shared" ref="AE163" si="179">IF(Q163=0,0,Q163/$H163)</f>
        <v>0</v>
      </c>
      <c r="AF163" s="169">
        <f t="shared" ref="AF163:AG163" si="180">IF(R163=0,0,R163/$H163)</f>
        <v>0</v>
      </c>
      <c r="AG163" s="198">
        <f t="shared" si="180"/>
        <v>0</v>
      </c>
      <c r="AH163" s="171">
        <f t="shared" ref="AH163" si="181">IF(T163=0,0,T163/$H163)</f>
        <v>0</v>
      </c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</row>
    <row r="164" spans="1:46" ht="15" customHeight="1">
      <c r="A164" s="92"/>
      <c r="B164" s="92"/>
      <c r="C164" s="301"/>
      <c r="D164" s="88"/>
      <c r="E164" s="9"/>
      <c r="F164" s="24">
        <f>IF(E164=0,0,VLOOKUP(E164,TC!B$5:C$63,2,FALSE))</f>
        <v>0</v>
      </c>
      <c r="G164" s="10"/>
      <c r="H164" s="88"/>
      <c r="I164" s="85"/>
      <c r="J164" s="82"/>
      <c r="K164" s="79"/>
      <c r="L164" s="76"/>
      <c r="M164" s="73"/>
      <c r="N164" s="131"/>
      <c r="O164" s="188"/>
      <c r="P164" s="137"/>
      <c r="Q164" s="140"/>
      <c r="R164" s="143"/>
      <c r="S164" s="275"/>
      <c r="T164" s="146"/>
      <c r="U164" s="113"/>
      <c r="V164" s="116"/>
      <c r="W164" s="116"/>
      <c r="X164" s="119"/>
      <c r="Y164" s="122"/>
      <c r="Z164" s="125"/>
      <c r="AA164" s="128"/>
      <c r="AB164" s="95"/>
      <c r="AC164" s="98"/>
      <c r="AD164" s="101"/>
      <c r="AE164" s="104"/>
      <c r="AF164" s="107"/>
      <c r="AG164" s="198"/>
      <c r="AH164" s="110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</row>
    <row r="165" spans="1:46" ht="15.75" customHeight="1" thickBot="1">
      <c r="A165" s="92"/>
      <c r="B165" s="92"/>
      <c r="C165" s="302"/>
      <c r="D165" s="89"/>
      <c r="E165" s="15"/>
      <c r="F165" s="25">
        <f>IF(E165=0,0,VLOOKUP(E165,TC!B$5:C$63,2,FALSE))</f>
        <v>0</v>
      </c>
      <c r="G165" s="16"/>
      <c r="H165" s="89"/>
      <c r="I165" s="86"/>
      <c r="J165" s="83"/>
      <c r="K165" s="80"/>
      <c r="L165" s="77"/>
      <c r="M165" s="74"/>
      <c r="N165" s="186"/>
      <c r="O165" s="189"/>
      <c r="P165" s="191"/>
      <c r="Q165" s="193"/>
      <c r="R165" s="195"/>
      <c r="S165" s="276"/>
      <c r="T165" s="197"/>
      <c r="U165" s="174"/>
      <c r="V165" s="176"/>
      <c r="W165" s="176"/>
      <c r="X165" s="178"/>
      <c r="Y165" s="180"/>
      <c r="Z165" s="182"/>
      <c r="AA165" s="184"/>
      <c r="AB165" s="162"/>
      <c r="AC165" s="164"/>
      <c r="AD165" s="166"/>
      <c r="AE165" s="168"/>
      <c r="AF165" s="170"/>
      <c r="AG165" s="296"/>
      <c r="AH165" s="172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</row>
    <row r="166" spans="1:46" ht="15" customHeight="1" thickTop="1">
      <c r="A166" s="92"/>
      <c r="B166" s="92"/>
      <c r="C166" s="269" t="s">
        <v>25</v>
      </c>
      <c r="D166" s="148"/>
      <c r="E166" s="9"/>
      <c r="F166" s="24">
        <f>IF(E166=0,0,VLOOKUP(E166,TC!B$5:C$63,2,FALSE))</f>
        <v>0</v>
      </c>
      <c r="G166" s="10"/>
      <c r="H166" s="87">
        <v>720</v>
      </c>
      <c r="I166" s="151">
        <f t="shared" ref="I166" si="182">F166*G166+F167*G167+F168*G168</f>
        <v>0</v>
      </c>
      <c r="J166" s="153"/>
      <c r="K166" s="155"/>
      <c r="L166" s="157"/>
      <c r="M166" s="159"/>
      <c r="N166" s="130"/>
      <c r="O166" s="268"/>
      <c r="P166" s="136"/>
      <c r="Q166" s="139"/>
      <c r="R166" s="142"/>
      <c r="S166" s="274"/>
      <c r="T166" s="145"/>
      <c r="U166" s="112">
        <f>SUM(I166:T168)</f>
        <v>0</v>
      </c>
      <c r="V166" s="115">
        <f t="shared" ref="V166" si="183">U166/$H166</f>
        <v>0</v>
      </c>
      <c r="W166" s="115">
        <f t="shared" ref="W166" si="184">I166/$H166</f>
        <v>0</v>
      </c>
      <c r="X166" s="118">
        <f t="shared" ref="X166" si="185">IF(J166=0,0,J166/$H166)</f>
        <v>0</v>
      </c>
      <c r="Y166" s="121">
        <f t="shared" ref="Y166" si="186">IF(K166=0,0,K166/$H166)</f>
        <v>0</v>
      </c>
      <c r="Z166" s="124">
        <f t="shared" ref="Z166" si="187">IF(L166=0,0,L166/$H166)</f>
        <v>0</v>
      </c>
      <c r="AA166" s="127">
        <f t="shared" ref="AA166" si="188">IF(M166=0,0,M166/$H166)</f>
        <v>0</v>
      </c>
      <c r="AB166" s="94">
        <f t="shared" ref="AB166" si="189">IF(N166=0,0,N166/$H166)</f>
        <v>0</v>
      </c>
      <c r="AC166" s="97">
        <f t="shared" ref="AC166" si="190">IF(O166=0,0,O166/$H166)</f>
        <v>0</v>
      </c>
      <c r="AD166" s="100">
        <f t="shared" ref="AD166" si="191">IF(P166=0,0,P166/$H166)</f>
        <v>0</v>
      </c>
      <c r="AE166" s="103">
        <f t="shared" ref="AE166" si="192">IF(Q166=0,0,Q166/$H166)</f>
        <v>0</v>
      </c>
      <c r="AF166" s="106">
        <f t="shared" ref="AF166" si="193">IF(R166=0,0,R166/$H166)</f>
        <v>0</v>
      </c>
      <c r="AG166" s="198">
        <f>IF(S166=0,0,S166/$H166)</f>
        <v>0</v>
      </c>
      <c r="AH166" s="109">
        <f t="shared" ref="AH166" si="194">IF(T166=0,0,T166/$H166)</f>
        <v>0</v>
      </c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</row>
    <row r="167" spans="1:46" ht="15" customHeight="1">
      <c r="A167" s="92"/>
      <c r="B167" s="92"/>
      <c r="C167" s="90"/>
      <c r="D167" s="90"/>
      <c r="E167" s="9"/>
      <c r="F167" s="24">
        <f>IF(E167=0,0,VLOOKUP(E167,TC!B$5:C$63,2,FALSE))</f>
        <v>0</v>
      </c>
      <c r="G167" s="10"/>
      <c r="H167" s="88"/>
      <c r="I167" s="85"/>
      <c r="J167" s="82"/>
      <c r="K167" s="79"/>
      <c r="L167" s="76"/>
      <c r="M167" s="73"/>
      <c r="N167" s="131"/>
      <c r="O167" s="188"/>
      <c r="P167" s="137"/>
      <c r="Q167" s="140"/>
      <c r="R167" s="143"/>
      <c r="S167" s="275"/>
      <c r="T167" s="146"/>
      <c r="U167" s="113"/>
      <c r="V167" s="116"/>
      <c r="W167" s="116"/>
      <c r="X167" s="119"/>
      <c r="Y167" s="122"/>
      <c r="Z167" s="125"/>
      <c r="AA167" s="128"/>
      <c r="AB167" s="95"/>
      <c r="AC167" s="98"/>
      <c r="AD167" s="101"/>
      <c r="AE167" s="104"/>
      <c r="AF167" s="107"/>
      <c r="AG167" s="198"/>
      <c r="AH167" s="110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T167" s="12"/>
    </row>
    <row r="168" spans="1:46" ht="15.75" customHeight="1" thickBot="1">
      <c r="A168" s="93"/>
      <c r="B168" s="93"/>
      <c r="C168" s="149"/>
      <c r="D168" s="149"/>
      <c r="E168" s="17"/>
      <c r="F168" s="26">
        <f>IF(E168=0,0,VLOOKUP(E168,TC!B$5:C$63,2,FALSE))</f>
        <v>0</v>
      </c>
      <c r="G168" s="11"/>
      <c r="H168" s="150"/>
      <c r="I168" s="152"/>
      <c r="J168" s="154"/>
      <c r="K168" s="156"/>
      <c r="L168" s="158"/>
      <c r="M168" s="160"/>
      <c r="N168" s="132"/>
      <c r="O168" s="236"/>
      <c r="P168" s="138"/>
      <c r="Q168" s="141"/>
      <c r="R168" s="144"/>
      <c r="S168" s="280"/>
      <c r="T168" s="147"/>
      <c r="U168" s="114"/>
      <c r="V168" s="117"/>
      <c r="W168" s="117"/>
      <c r="X168" s="120"/>
      <c r="Y168" s="123"/>
      <c r="Z168" s="126"/>
      <c r="AA168" s="129"/>
      <c r="AB168" s="96"/>
      <c r="AC168" s="99"/>
      <c r="AD168" s="102"/>
      <c r="AE168" s="105"/>
      <c r="AF168" s="108"/>
      <c r="AG168" s="199"/>
      <c r="AH168" s="111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</row>
    <row r="169" spans="1:46" ht="27" customHeight="1" thickBot="1">
      <c r="V169" s="307"/>
      <c r="W169" s="307"/>
      <c r="AS169" s="36"/>
    </row>
    <row r="170" spans="1:46" ht="39" customHeight="1" thickBot="1">
      <c r="V170" s="308">
        <f t="shared" ref="V170:W170" si="195">AVERAGE(V7:V150)</f>
        <v>0</v>
      </c>
      <c r="W170" s="308">
        <f t="shared" si="195"/>
        <v>0</v>
      </c>
      <c r="X170" s="28">
        <f t="shared" ref="X170:AH170" si="196">AVERAGE(X7:X168)</f>
        <v>0</v>
      </c>
      <c r="Y170" s="29">
        <f t="shared" si="196"/>
        <v>0</v>
      </c>
      <c r="Z170" s="30">
        <f t="shared" si="196"/>
        <v>0</v>
      </c>
      <c r="AA170" s="31">
        <f t="shared" si="196"/>
        <v>0</v>
      </c>
      <c r="AB170" s="32">
        <f t="shared" si="196"/>
        <v>0</v>
      </c>
      <c r="AC170" s="33">
        <f t="shared" si="196"/>
        <v>0</v>
      </c>
      <c r="AD170" s="34">
        <f t="shared" si="196"/>
        <v>0</v>
      </c>
      <c r="AE170" s="57">
        <f t="shared" si="196"/>
        <v>0</v>
      </c>
      <c r="AF170" s="58">
        <f t="shared" si="196"/>
        <v>0</v>
      </c>
      <c r="AG170" s="67">
        <f t="shared" si="196"/>
        <v>0</v>
      </c>
      <c r="AH170" s="35">
        <f t="shared" si="196"/>
        <v>0</v>
      </c>
      <c r="AS170" s="36"/>
    </row>
    <row r="172" spans="1:46">
      <c r="X172" s="68"/>
      <c r="Y172" s="68"/>
      <c r="Z172" s="68"/>
      <c r="AA172" s="68"/>
      <c r="AB172" s="69"/>
      <c r="AC172" s="69"/>
      <c r="AD172" s="69"/>
      <c r="AE172" s="70"/>
      <c r="AF172" s="68"/>
      <c r="AG172" s="66"/>
      <c r="AH172" s="69"/>
    </row>
  </sheetData>
  <mergeCells count="1620">
    <mergeCell ref="V163:V165"/>
    <mergeCell ref="W163:W165"/>
    <mergeCell ref="V166:V168"/>
    <mergeCell ref="W166:W168"/>
    <mergeCell ref="V124:V126"/>
    <mergeCell ref="W124:W126"/>
    <mergeCell ref="V127:V129"/>
    <mergeCell ref="W127:W129"/>
    <mergeCell ref="V130:V132"/>
    <mergeCell ref="W130:W132"/>
    <mergeCell ref="V133:V135"/>
    <mergeCell ref="W133:W135"/>
    <mergeCell ref="V136:V138"/>
    <mergeCell ref="W136:W138"/>
    <mergeCell ref="V139:V141"/>
    <mergeCell ref="W139:W141"/>
    <mergeCell ref="V142:V144"/>
    <mergeCell ref="W142:W144"/>
    <mergeCell ref="V145:V147"/>
    <mergeCell ref="W145:W147"/>
    <mergeCell ref="V148:V150"/>
    <mergeCell ref="W148:W150"/>
    <mergeCell ref="W79:W81"/>
    <mergeCell ref="V82:V84"/>
    <mergeCell ref="W82:W84"/>
    <mergeCell ref="V85:V87"/>
    <mergeCell ref="W85:W87"/>
    <mergeCell ref="V88:V90"/>
    <mergeCell ref="W88:W90"/>
    <mergeCell ref="V91:V93"/>
    <mergeCell ref="W91:W93"/>
    <mergeCell ref="V94:V96"/>
    <mergeCell ref="W94:W96"/>
    <mergeCell ref="V97:V99"/>
    <mergeCell ref="W97:W99"/>
    <mergeCell ref="V100:V102"/>
    <mergeCell ref="W100:W102"/>
    <mergeCell ref="V103:V105"/>
    <mergeCell ref="W103:W105"/>
    <mergeCell ref="V31:V33"/>
    <mergeCell ref="W31:W33"/>
    <mergeCell ref="V34:V36"/>
    <mergeCell ref="W34:W36"/>
    <mergeCell ref="V37:V39"/>
    <mergeCell ref="W37:W39"/>
    <mergeCell ref="V40:V42"/>
    <mergeCell ref="W40:W42"/>
    <mergeCell ref="V43:V45"/>
    <mergeCell ref="W43:W45"/>
    <mergeCell ref="V46:V48"/>
    <mergeCell ref="W46:W48"/>
    <mergeCell ref="V49:V51"/>
    <mergeCell ref="W49:W51"/>
    <mergeCell ref="V52:V54"/>
    <mergeCell ref="W52:W54"/>
    <mergeCell ref="V55:V57"/>
    <mergeCell ref="W55:W57"/>
    <mergeCell ref="AG109:AG111"/>
    <mergeCell ref="AG112:AG114"/>
    <mergeCell ref="AG115:AG117"/>
    <mergeCell ref="AG118:AG120"/>
    <mergeCell ref="AG121:AG123"/>
    <mergeCell ref="AG124:AG126"/>
    <mergeCell ref="AG127:AG129"/>
    <mergeCell ref="AG130:AG132"/>
    <mergeCell ref="AG133:AG135"/>
    <mergeCell ref="AG136:AG138"/>
    <mergeCell ref="AG139:AG141"/>
    <mergeCell ref="AG142:AG144"/>
    <mergeCell ref="AG145:AG147"/>
    <mergeCell ref="AG148:AG150"/>
    <mergeCell ref="AG151:AG153"/>
    <mergeCell ref="AG154:AG156"/>
    <mergeCell ref="AG157:AG159"/>
    <mergeCell ref="AG58:AG60"/>
    <mergeCell ref="AG61:AG63"/>
    <mergeCell ref="AG64:AG66"/>
    <mergeCell ref="AG67:AG69"/>
    <mergeCell ref="AG70:AG72"/>
    <mergeCell ref="AG73:AG75"/>
    <mergeCell ref="AG76:AG78"/>
    <mergeCell ref="AG79:AG81"/>
    <mergeCell ref="AG82:AG84"/>
    <mergeCell ref="AG85:AG87"/>
    <mergeCell ref="AG88:AG90"/>
    <mergeCell ref="AG91:AG93"/>
    <mergeCell ref="AG94:AG96"/>
    <mergeCell ref="AG97:AG99"/>
    <mergeCell ref="AG100:AG102"/>
    <mergeCell ref="AG103:AG105"/>
    <mergeCell ref="AG106:AG108"/>
    <mergeCell ref="S124:S126"/>
    <mergeCell ref="S127:S129"/>
    <mergeCell ref="S130:S132"/>
    <mergeCell ref="S133:S135"/>
    <mergeCell ref="S136:S138"/>
    <mergeCell ref="S139:S141"/>
    <mergeCell ref="S142:S144"/>
    <mergeCell ref="S145:S147"/>
    <mergeCell ref="S148:S150"/>
    <mergeCell ref="S151:S153"/>
    <mergeCell ref="S154:S156"/>
    <mergeCell ref="S157:S159"/>
    <mergeCell ref="S160:S162"/>
    <mergeCell ref="S163:S165"/>
    <mergeCell ref="S166:S168"/>
    <mergeCell ref="AG7:AG9"/>
    <mergeCell ref="AG10:AG12"/>
    <mergeCell ref="AG13:AG15"/>
    <mergeCell ref="AG16:AG18"/>
    <mergeCell ref="AG19:AG21"/>
    <mergeCell ref="AG22:AG24"/>
    <mergeCell ref="AG25:AG27"/>
    <mergeCell ref="AG28:AG30"/>
    <mergeCell ref="AG31:AG33"/>
    <mergeCell ref="AG34:AG36"/>
    <mergeCell ref="AG37:AG39"/>
    <mergeCell ref="AG40:AG42"/>
    <mergeCell ref="AG43:AG45"/>
    <mergeCell ref="AG46:AG48"/>
    <mergeCell ref="AG49:AG51"/>
    <mergeCell ref="AG52:AG54"/>
    <mergeCell ref="AG55:AG57"/>
    <mergeCell ref="S40:S42"/>
    <mergeCell ref="S43:S45"/>
    <mergeCell ref="S46:S48"/>
    <mergeCell ref="S49:S51"/>
    <mergeCell ref="S52:S54"/>
    <mergeCell ref="S55:S57"/>
    <mergeCell ref="S70:S72"/>
    <mergeCell ref="S73:S75"/>
    <mergeCell ref="S76:S78"/>
    <mergeCell ref="S79:S81"/>
    <mergeCell ref="S82:S84"/>
    <mergeCell ref="S85:S87"/>
    <mergeCell ref="S88:S90"/>
    <mergeCell ref="S91:S93"/>
    <mergeCell ref="S94:S96"/>
    <mergeCell ref="S97:S99"/>
    <mergeCell ref="S100:S102"/>
    <mergeCell ref="X166:X168"/>
    <mergeCell ref="AA166:AA168"/>
    <mergeCell ref="AB166:AB168"/>
    <mergeCell ref="AC166:AC168"/>
    <mergeCell ref="AD166:AD168"/>
    <mergeCell ref="AE166:AE168"/>
    <mergeCell ref="AF166:AF168"/>
    <mergeCell ref="AH166:AH168"/>
    <mergeCell ref="X163:X165"/>
    <mergeCell ref="Y163:Y165"/>
    <mergeCell ref="Z163:Z165"/>
    <mergeCell ref="AA163:AA165"/>
    <mergeCell ref="AB163:AB165"/>
    <mergeCell ref="AC163:AC165"/>
    <mergeCell ref="AD163:AD165"/>
    <mergeCell ref="AE163:AE165"/>
    <mergeCell ref="AF163:AF165"/>
    <mergeCell ref="AH163:AH165"/>
    <mergeCell ref="Y166:Y168"/>
    <mergeCell ref="Z166:Z168"/>
    <mergeCell ref="AG163:AG165"/>
    <mergeCell ref="AG166:AG168"/>
    <mergeCell ref="A163:A168"/>
    <mergeCell ref="B163:B168"/>
    <mergeCell ref="C163:C165"/>
    <mergeCell ref="D163:D165"/>
    <mergeCell ref="H163:H165"/>
    <mergeCell ref="I163:I165"/>
    <mergeCell ref="J163:J165"/>
    <mergeCell ref="K163:K165"/>
    <mergeCell ref="L163:L165"/>
    <mergeCell ref="M163:M165"/>
    <mergeCell ref="N163:N165"/>
    <mergeCell ref="O163:O165"/>
    <mergeCell ref="P163:P165"/>
    <mergeCell ref="Q163:Q165"/>
    <mergeCell ref="R163:R165"/>
    <mergeCell ref="T163:T165"/>
    <mergeCell ref="U163:U165"/>
    <mergeCell ref="C166:C168"/>
    <mergeCell ref="D166:D168"/>
    <mergeCell ref="H166:H168"/>
    <mergeCell ref="I166:I168"/>
    <mergeCell ref="J166:J168"/>
    <mergeCell ref="K166:K168"/>
    <mergeCell ref="L166:L168"/>
    <mergeCell ref="M166:M168"/>
    <mergeCell ref="N166:N168"/>
    <mergeCell ref="O166:O168"/>
    <mergeCell ref="P166:P168"/>
    <mergeCell ref="Q166:Q168"/>
    <mergeCell ref="R166:R168"/>
    <mergeCell ref="T166:T168"/>
    <mergeCell ref="U166:U168"/>
    <mergeCell ref="AF7:AF9"/>
    <mergeCell ref="AH7:AH9"/>
    <mergeCell ref="C10:C12"/>
    <mergeCell ref="D10:D12"/>
    <mergeCell ref="H10:H12"/>
    <mergeCell ref="Y7:Y9"/>
    <mergeCell ref="Z7:Z9"/>
    <mergeCell ref="AA7:AA9"/>
    <mergeCell ref="R7:R9"/>
    <mergeCell ref="T7:T9"/>
    <mergeCell ref="U7:U9"/>
    <mergeCell ref="X7:X9"/>
    <mergeCell ref="K7:K9"/>
    <mergeCell ref="L7:L9"/>
    <mergeCell ref="M7:M9"/>
    <mergeCell ref="N7:N9"/>
    <mergeCell ref="O7:O9"/>
    <mergeCell ref="P7:P9"/>
    <mergeCell ref="S7:S9"/>
    <mergeCell ref="S10:S12"/>
    <mergeCell ref="I10:I12"/>
    <mergeCell ref="J10:J12"/>
    <mergeCell ref="K10:K12"/>
    <mergeCell ref="L10:L12"/>
    <mergeCell ref="M10:M12"/>
    <mergeCell ref="AF10:AF12"/>
    <mergeCell ref="AH10:AH12"/>
    <mergeCell ref="V7:V9"/>
    <mergeCell ref="W7:W9"/>
    <mergeCell ref="V10:V12"/>
    <mergeCell ref="A7:A12"/>
    <mergeCell ref="B7:B12"/>
    <mergeCell ref="C7:C9"/>
    <mergeCell ref="D7:D9"/>
    <mergeCell ref="H7:H9"/>
    <mergeCell ref="I7:I9"/>
    <mergeCell ref="J7:J9"/>
    <mergeCell ref="AE7:AE9"/>
    <mergeCell ref="AB7:AB9"/>
    <mergeCell ref="AC7:AC9"/>
    <mergeCell ref="AD7:AD9"/>
    <mergeCell ref="Q7:Q9"/>
    <mergeCell ref="L13:L15"/>
    <mergeCell ref="M13:M15"/>
    <mergeCell ref="N13:N15"/>
    <mergeCell ref="AC10:AC12"/>
    <mergeCell ref="AD10:AD12"/>
    <mergeCell ref="AE10:AE12"/>
    <mergeCell ref="X10:X12"/>
    <mergeCell ref="Y10:Y12"/>
    <mergeCell ref="Z10:Z12"/>
    <mergeCell ref="AA10:AA12"/>
    <mergeCell ref="AB10:AB12"/>
    <mergeCell ref="O10:O12"/>
    <mergeCell ref="P10:P12"/>
    <mergeCell ref="Q10:Q12"/>
    <mergeCell ref="R10:R12"/>
    <mergeCell ref="T10:T12"/>
    <mergeCell ref="U10:U12"/>
    <mergeCell ref="S13:S15"/>
    <mergeCell ref="W10:W12"/>
    <mergeCell ref="C16:C18"/>
    <mergeCell ref="D16:D18"/>
    <mergeCell ref="H16:H18"/>
    <mergeCell ref="I16:I18"/>
    <mergeCell ref="J16:J18"/>
    <mergeCell ref="K16:K18"/>
    <mergeCell ref="L16:L18"/>
    <mergeCell ref="AC13:AC15"/>
    <mergeCell ref="AD13:AD15"/>
    <mergeCell ref="AE13:AE15"/>
    <mergeCell ref="AF13:AF15"/>
    <mergeCell ref="AH13:AH15"/>
    <mergeCell ref="X13:X15"/>
    <mergeCell ref="Y13:Y15"/>
    <mergeCell ref="Z13:Z15"/>
    <mergeCell ref="P13:P15"/>
    <mergeCell ref="Q13:Q15"/>
    <mergeCell ref="R13:R15"/>
    <mergeCell ref="T13:T15"/>
    <mergeCell ref="U13:U15"/>
    <mergeCell ref="AH16:AH18"/>
    <mergeCell ref="AB16:AB18"/>
    <mergeCell ref="AC16:AC18"/>
    <mergeCell ref="AD16:AD18"/>
    <mergeCell ref="AE16:AE18"/>
    <mergeCell ref="C13:C15"/>
    <mergeCell ref="D13:D15"/>
    <mergeCell ref="H13:H15"/>
    <mergeCell ref="I13:I15"/>
    <mergeCell ref="J13:J15"/>
    <mergeCell ref="K13:K15"/>
    <mergeCell ref="AA16:AA18"/>
    <mergeCell ref="AF16:AF18"/>
    <mergeCell ref="T16:T18"/>
    <mergeCell ref="U16:U18"/>
    <mergeCell ref="X16:X18"/>
    <mergeCell ref="Y16:Y18"/>
    <mergeCell ref="Z16:Z18"/>
    <mergeCell ref="M16:M18"/>
    <mergeCell ref="N16:N18"/>
    <mergeCell ref="O16:O18"/>
    <mergeCell ref="P16:P18"/>
    <mergeCell ref="Q16:Q18"/>
    <mergeCell ref="R16:R18"/>
    <mergeCell ref="N10:N12"/>
    <mergeCell ref="AA13:AA15"/>
    <mergeCell ref="AB13:AB15"/>
    <mergeCell ref="O13:O15"/>
    <mergeCell ref="S16:S18"/>
    <mergeCell ref="V13:V15"/>
    <mergeCell ref="W13:W15"/>
    <mergeCell ref="V16:V18"/>
    <mergeCell ref="W16:W18"/>
    <mergeCell ref="J22:J24"/>
    <mergeCell ref="K22:K24"/>
    <mergeCell ref="AB19:AB21"/>
    <mergeCell ref="AC19:AC21"/>
    <mergeCell ref="AD19:AD21"/>
    <mergeCell ref="AE19:AE21"/>
    <mergeCell ref="AF19:AF21"/>
    <mergeCell ref="AH19:AH21"/>
    <mergeCell ref="U19:U21"/>
    <mergeCell ref="X19:X21"/>
    <mergeCell ref="Y19:Y21"/>
    <mergeCell ref="Z19:Z21"/>
    <mergeCell ref="AA19:AA21"/>
    <mergeCell ref="N19:N21"/>
    <mergeCell ref="O19:O21"/>
    <mergeCell ref="P19:P21"/>
    <mergeCell ref="Q19:Q21"/>
    <mergeCell ref="R19:R21"/>
    <mergeCell ref="T19:T21"/>
    <mergeCell ref="AF22:AF24"/>
    <mergeCell ref="AH22:AH24"/>
    <mergeCell ref="J19:J21"/>
    <mergeCell ref="K19:K21"/>
    <mergeCell ref="L19:L21"/>
    <mergeCell ref="M19:M21"/>
    <mergeCell ref="S19:S21"/>
    <mergeCell ref="S22:S24"/>
    <mergeCell ref="V19:V21"/>
    <mergeCell ref="W19:W21"/>
    <mergeCell ref="C19:C21"/>
    <mergeCell ref="D19:D21"/>
    <mergeCell ref="H19:H21"/>
    <mergeCell ref="I25:I27"/>
    <mergeCell ref="J25:J27"/>
    <mergeCell ref="K25:K27"/>
    <mergeCell ref="L25:L27"/>
    <mergeCell ref="Z22:Z24"/>
    <mergeCell ref="AA22:AA24"/>
    <mergeCell ref="AB22:AB24"/>
    <mergeCell ref="AC22:AC24"/>
    <mergeCell ref="AD22:AD24"/>
    <mergeCell ref="AE22:AE24"/>
    <mergeCell ref="R22:R24"/>
    <mergeCell ref="T22:T24"/>
    <mergeCell ref="U22:U24"/>
    <mergeCell ref="X22:X24"/>
    <mergeCell ref="Y22:Y24"/>
    <mergeCell ref="L22:L24"/>
    <mergeCell ref="M22:M24"/>
    <mergeCell ref="N22:N24"/>
    <mergeCell ref="O22:O24"/>
    <mergeCell ref="P22:P24"/>
    <mergeCell ref="Q22:Q24"/>
    <mergeCell ref="H25:H27"/>
    <mergeCell ref="I19:I21"/>
    <mergeCell ref="S25:S27"/>
    <mergeCell ref="V22:V24"/>
    <mergeCell ref="W22:W24"/>
    <mergeCell ref="V25:V27"/>
    <mergeCell ref="W25:W27"/>
    <mergeCell ref="AH25:AH27"/>
    <mergeCell ref="C22:C24"/>
    <mergeCell ref="D22:D24"/>
    <mergeCell ref="H22:H24"/>
    <mergeCell ref="I22:I24"/>
    <mergeCell ref="I28:I30"/>
    <mergeCell ref="J28:J30"/>
    <mergeCell ref="K28:K30"/>
    <mergeCell ref="AA25:AA27"/>
    <mergeCell ref="AB25:AB27"/>
    <mergeCell ref="AC25:AC27"/>
    <mergeCell ref="AD25:AD27"/>
    <mergeCell ref="AE25:AE27"/>
    <mergeCell ref="AF25:AF27"/>
    <mergeCell ref="T25:T27"/>
    <mergeCell ref="U25:U27"/>
    <mergeCell ref="X25:X27"/>
    <mergeCell ref="Y25:Y27"/>
    <mergeCell ref="Z25:Z27"/>
    <mergeCell ref="M25:M27"/>
    <mergeCell ref="N25:N27"/>
    <mergeCell ref="O25:O27"/>
    <mergeCell ref="P25:P27"/>
    <mergeCell ref="Q25:Q27"/>
    <mergeCell ref="R25:R27"/>
    <mergeCell ref="AF28:AF30"/>
    <mergeCell ref="AH28:AH30"/>
    <mergeCell ref="C25:C27"/>
    <mergeCell ref="D25:D27"/>
    <mergeCell ref="Z28:Z30"/>
    <mergeCell ref="AA28:AA30"/>
    <mergeCell ref="AB28:AB30"/>
    <mergeCell ref="AC28:AC30"/>
    <mergeCell ref="AD28:AD30"/>
    <mergeCell ref="AE28:AE30"/>
    <mergeCell ref="R28:R30"/>
    <mergeCell ref="T28:T30"/>
    <mergeCell ref="U28:U30"/>
    <mergeCell ref="X28:X30"/>
    <mergeCell ref="Y28:Y30"/>
    <mergeCell ref="L28:L30"/>
    <mergeCell ref="M28:M30"/>
    <mergeCell ref="N28:N30"/>
    <mergeCell ref="O28:O30"/>
    <mergeCell ref="P28:P30"/>
    <mergeCell ref="Q28:Q30"/>
    <mergeCell ref="S28:S30"/>
    <mergeCell ref="V28:V30"/>
    <mergeCell ref="W28:W30"/>
    <mergeCell ref="AF31:AF33"/>
    <mergeCell ref="AH31:AH33"/>
    <mergeCell ref="C28:C30"/>
    <mergeCell ref="D28:D30"/>
    <mergeCell ref="H28:H30"/>
    <mergeCell ref="C34:C36"/>
    <mergeCell ref="D34:D36"/>
    <mergeCell ref="H34:H36"/>
    <mergeCell ref="I34:I36"/>
    <mergeCell ref="Z31:Z33"/>
    <mergeCell ref="AA31:AA33"/>
    <mergeCell ref="AB31:AB33"/>
    <mergeCell ref="AC31:AC33"/>
    <mergeCell ref="AD31:AD33"/>
    <mergeCell ref="AE31:AE33"/>
    <mergeCell ref="R31:R33"/>
    <mergeCell ref="T31:T33"/>
    <mergeCell ref="U31:U33"/>
    <mergeCell ref="X31:X33"/>
    <mergeCell ref="Y31:Y33"/>
    <mergeCell ref="L31:L33"/>
    <mergeCell ref="M31:M33"/>
    <mergeCell ref="N31:N33"/>
    <mergeCell ref="O31:O33"/>
    <mergeCell ref="P31:P33"/>
    <mergeCell ref="Q31:Q33"/>
    <mergeCell ref="K34:K36"/>
    <mergeCell ref="L34:L36"/>
    <mergeCell ref="M34:M36"/>
    <mergeCell ref="N34:N36"/>
    <mergeCell ref="C31:C33"/>
    <mergeCell ref="D31:D33"/>
    <mergeCell ref="H31:H33"/>
    <mergeCell ref="I31:I33"/>
    <mergeCell ref="J37:J39"/>
    <mergeCell ref="K37:K39"/>
    <mergeCell ref="L37:L39"/>
    <mergeCell ref="M37:M39"/>
    <mergeCell ref="N37:N39"/>
    <mergeCell ref="O37:O39"/>
    <mergeCell ref="C37:C39"/>
    <mergeCell ref="D37:D39"/>
    <mergeCell ref="H37:H39"/>
    <mergeCell ref="I37:I39"/>
    <mergeCell ref="AD34:AD36"/>
    <mergeCell ref="AE34:AE36"/>
    <mergeCell ref="P34:P36"/>
    <mergeCell ref="Q34:Q36"/>
    <mergeCell ref="R34:R36"/>
    <mergeCell ref="T34:T36"/>
    <mergeCell ref="X34:X36"/>
    <mergeCell ref="Y34:Y36"/>
    <mergeCell ref="Z34:Z36"/>
    <mergeCell ref="AA34:AA36"/>
    <mergeCell ref="AB34:AB36"/>
    <mergeCell ref="AC34:AC36"/>
    <mergeCell ref="U34:U36"/>
    <mergeCell ref="J31:J33"/>
    <mergeCell ref="K31:K33"/>
    <mergeCell ref="S31:S33"/>
    <mergeCell ref="S34:S36"/>
    <mergeCell ref="J34:J36"/>
    <mergeCell ref="AD37:AD39"/>
    <mergeCell ref="AE37:AE39"/>
    <mergeCell ref="AF37:AF39"/>
    <mergeCell ref="AH37:AH39"/>
    <mergeCell ref="X37:X39"/>
    <mergeCell ref="Y37:Y39"/>
    <mergeCell ref="Z37:Z39"/>
    <mergeCell ref="AA37:AA39"/>
    <mergeCell ref="AB37:AB39"/>
    <mergeCell ref="AC37:AC39"/>
    <mergeCell ref="P37:P39"/>
    <mergeCell ref="Q37:Q39"/>
    <mergeCell ref="R37:R39"/>
    <mergeCell ref="T37:T39"/>
    <mergeCell ref="U37:U39"/>
    <mergeCell ref="O34:O36"/>
    <mergeCell ref="AH34:AH36"/>
    <mergeCell ref="AF34:AF36"/>
    <mergeCell ref="S37:S39"/>
    <mergeCell ref="AD40:AD42"/>
    <mergeCell ref="AE40:AE42"/>
    <mergeCell ref="AF40:AF42"/>
    <mergeCell ref="AH40:AH42"/>
    <mergeCell ref="C43:C45"/>
    <mergeCell ref="D43:D45"/>
    <mergeCell ref="H43:H45"/>
    <mergeCell ref="I43:I45"/>
    <mergeCell ref="J43:J45"/>
    <mergeCell ref="X40:X42"/>
    <mergeCell ref="Y40:Y42"/>
    <mergeCell ref="Z40:Z42"/>
    <mergeCell ref="AA40:AA42"/>
    <mergeCell ref="AB40:AB42"/>
    <mergeCell ref="AC40:AC42"/>
    <mergeCell ref="P40:P42"/>
    <mergeCell ref="Q40:Q42"/>
    <mergeCell ref="R40:R42"/>
    <mergeCell ref="T40:T42"/>
    <mergeCell ref="U40:U42"/>
    <mergeCell ref="J40:J42"/>
    <mergeCell ref="K40:K42"/>
    <mergeCell ref="L40:L42"/>
    <mergeCell ref="M40:M42"/>
    <mergeCell ref="N40:N42"/>
    <mergeCell ref="O40:O42"/>
    <mergeCell ref="C40:C42"/>
    <mergeCell ref="D40:D42"/>
    <mergeCell ref="H40:H42"/>
    <mergeCell ref="I40:I42"/>
    <mergeCell ref="AE43:AE45"/>
    <mergeCell ref="AB43:AB45"/>
    <mergeCell ref="AC43:AC45"/>
    <mergeCell ref="AD43:AD45"/>
    <mergeCell ref="Q43:Q45"/>
    <mergeCell ref="AF43:AF45"/>
    <mergeCell ref="AH43:AH45"/>
    <mergeCell ref="C46:C48"/>
    <mergeCell ref="D46:D48"/>
    <mergeCell ref="H46:H48"/>
    <mergeCell ref="Y43:Y45"/>
    <mergeCell ref="Z43:Z45"/>
    <mergeCell ref="AA43:AA45"/>
    <mergeCell ref="R43:R45"/>
    <mergeCell ref="T43:T45"/>
    <mergeCell ref="U43:U45"/>
    <mergeCell ref="X43:X45"/>
    <mergeCell ref="K43:K45"/>
    <mergeCell ref="L43:L45"/>
    <mergeCell ref="M43:M45"/>
    <mergeCell ref="N43:N45"/>
    <mergeCell ref="O43:O45"/>
    <mergeCell ref="P43:P45"/>
    <mergeCell ref="D49:D51"/>
    <mergeCell ref="H49:H51"/>
    <mergeCell ref="I49:I51"/>
    <mergeCell ref="J49:J51"/>
    <mergeCell ref="K49:K51"/>
    <mergeCell ref="L49:L51"/>
    <mergeCell ref="M49:M51"/>
    <mergeCell ref="N49:N51"/>
    <mergeCell ref="AC46:AC48"/>
    <mergeCell ref="AD46:AD48"/>
    <mergeCell ref="AE46:AE48"/>
    <mergeCell ref="AF46:AF48"/>
    <mergeCell ref="AH46:AH48"/>
    <mergeCell ref="X46:X48"/>
    <mergeCell ref="Y46:Y48"/>
    <mergeCell ref="Z46:Z48"/>
    <mergeCell ref="AA46:AA48"/>
    <mergeCell ref="AB46:AB48"/>
    <mergeCell ref="O46:O48"/>
    <mergeCell ref="P46:P48"/>
    <mergeCell ref="Q46:Q48"/>
    <mergeCell ref="R46:R48"/>
    <mergeCell ref="T46:T48"/>
    <mergeCell ref="U46:U48"/>
    <mergeCell ref="I46:I48"/>
    <mergeCell ref="J46:J48"/>
    <mergeCell ref="K46:K48"/>
    <mergeCell ref="L46:L48"/>
    <mergeCell ref="M46:M48"/>
    <mergeCell ref="N46:N48"/>
    <mergeCell ref="AA49:AA51"/>
    <mergeCell ref="AB49:AB51"/>
    <mergeCell ref="O49:O51"/>
    <mergeCell ref="C52:C54"/>
    <mergeCell ref="D52:D54"/>
    <mergeCell ref="H52:H54"/>
    <mergeCell ref="I52:I54"/>
    <mergeCell ref="J52:J54"/>
    <mergeCell ref="K52:K54"/>
    <mergeCell ref="L52:L54"/>
    <mergeCell ref="AC49:AC51"/>
    <mergeCell ref="AD49:AD51"/>
    <mergeCell ref="AE49:AE51"/>
    <mergeCell ref="AF49:AF51"/>
    <mergeCell ref="AH49:AH51"/>
    <mergeCell ref="X49:X51"/>
    <mergeCell ref="Y49:Y51"/>
    <mergeCell ref="Z49:Z51"/>
    <mergeCell ref="P49:P51"/>
    <mergeCell ref="Q49:Q51"/>
    <mergeCell ref="R49:R51"/>
    <mergeCell ref="T49:T51"/>
    <mergeCell ref="U49:U51"/>
    <mergeCell ref="AH52:AH54"/>
    <mergeCell ref="AB52:AB54"/>
    <mergeCell ref="AC52:AC54"/>
    <mergeCell ref="AD52:AD54"/>
    <mergeCell ref="AE52:AE54"/>
    <mergeCell ref="C49:C51"/>
    <mergeCell ref="J55:J57"/>
    <mergeCell ref="K55:K57"/>
    <mergeCell ref="L55:L57"/>
    <mergeCell ref="M55:M57"/>
    <mergeCell ref="AA52:AA54"/>
    <mergeCell ref="AF52:AF54"/>
    <mergeCell ref="T52:T54"/>
    <mergeCell ref="U52:U54"/>
    <mergeCell ref="X52:X54"/>
    <mergeCell ref="Y52:Y54"/>
    <mergeCell ref="Z52:Z54"/>
    <mergeCell ref="M52:M54"/>
    <mergeCell ref="N52:N54"/>
    <mergeCell ref="O52:O54"/>
    <mergeCell ref="P52:P54"/>
    <mergeCell ref="Q52:Q54"/>
    <mergeCell ref="R52:R54"/>
    <mergeCell ref="C58:C60"/>
    <mergeCell ref="D58:D60"/>
    <mergeCell ref="H58:H60"/>
    <mergeCell ref="I58:I60"/>
    <mergeCell ref="J58:J60"/>
    <mergeCell ref="K58:K60"/>
    <mergeCell ref="AB55:AB57"/>
    <mergeCell ref="AC55:AC57"/>
    <mergeCell ref="AD55:AD57"/>
    <mergeCell ref="AE55:AE57"/>
    <mergeCell ref="AF55:AF57"/>
    <mergeCell ref="AH55:AH57"/>
    <mergeCell ref="U55:U57"/>
    <mergeCell ref="X55:X57"/>
    <mergeCell ref="Y55:Y57"/>
    <mergeCell ref="Z55:Z57"/>
    <mergeCell ref="AA55:AA57"/>
    <mergeCell ref="N55:N57"/>
    <mergeCell ref="O55:O57"/>
    <mergeCell ref="P55:P57"/>
    <mergeCell ref="Q55:Q57"/>
    <mergeCell ref="R55:R57"/>
    <mergeCell ref="T55:T57"/>
    <mergeCell ref="AF58:AF60"/>
    <mergeCell ref="AH58:AH60"/>
    <mergeCell ref="C55:C57"/>
    <mergeCell ref="D55:D57"/>
    <mergeCell ref="H55:H57"/>
    <mergeCell ref="I55:I57"/>
    <mergeCell ref="I61:I63"/>
    <mergeCell ref="J61:J63"/>
    <mergeCell ref="K61:K63"/>
    <mergeCell ref="L61:L63"/>
    <mergeCell ref="Z58:Z60"/>
    <mergeCell ref="AA58:AA60"/>
    <mergeCell ref="AB58:AB60"/>
    <mergeCell ref="AC58:AC60"/>
    <mergeCell ref="AD58:AD60"/>
    <mergeCell ref="AE58:AE60"/>
    <mergeCell ref="R58:R60"/>
    <mergeCell ref="T58:T60"/>
    <mergeCell ref="U58:U60"/>
    <mergeCell ref="X58:X60"/>
    <mergeCell ref="Y58:Y60"/>
    <mergeCell ref="L58:L60"/>
    <mergeCell ref="M58:M60"/>
    <mergeCell ref="N58:N60"/>
    <mergeCell ref="O58:O60"/>
    <mergeCell ref="P58:P60"/>
    <mergeCell ref="Q58:Q60"/>
    <mergeCell ref="S58:S60"/>
    <mergeCell ref="S61:S63"/>
    <mergeCell ref="V58:V60"/>
    <mergeCell ref="W58:W60"/>
    <mergeCell ref="V61:V63"/>
    <mergeCell ref="W61:W63"/>
    <mergeCell ref="AH61:AH63"/>
    <mergeCell ref="C64:C66"/>
    <mergeCell ref="D64:D66"/>
    <mergeCell ref="H64:H66"/>
    <mergeCell ref="I64:I66"/>
    <mergeCell ref="J64:J66"/>
    <mergeCell ref="K64:K66"/>
    <mergeCell ref="AA61:AA63"/>
    <mergeCell ref="AB61:AB63"/>
    <mergeCell ref="AC61:AC63"/>
    <mergeCell ref="AD61:AD63"/>
    <mergeCell ref="AE61:AE63"/>
    <mergeCell ref="AF61:AF63"/>
    <mergeCell ref="T61:T63"/>
    <mergeCell ref="U61:U63"/>
    <mergeCell ref="X61:X63"/>
    <mergeCell ref="Y61:Y63"/>
    <mergeCell ref="Z61:Z63"/>
    <mergeCell ref="M61:M63"/>
    <mergeCell ref="N61:N63"/>
    <mergeCell ref="O61:O63"/>
    <mergeCell ref="P61:P63"/>
    <mergeCell ref="Q61:Q63"/>
    <mergeCell ref="R61:R63"/>
    <mergeCell ref="AF64:AF66"/>
    <mergeCell ref="AH64:AH66"/>
    <mergeCell ref="C61:C63"/>
    <mergeCell ref="D61:D63"/>
    <mergeCell ref="H61:H63"/>
    <mergeCell ref="K67:K69"/>
    <mergeCell ref="Z64:Z66"/>
    <mergeCell ref="AA64:AA66"/>
    <mergeCell ref="AB64:AB66"/>
    <mergeCell ref="AC64:AC66"/>
    <mergeCell ref="AD64:AD66"/>
    <mergeCell ref="AE64:AE66"/>
    <mergeCell ref="R64:R66"/>
    <mergeCell ref="T64:T66"/>
    <mergeCell ref="U64:U66"/>
    <mergeCell ref="X64:X66"/>
    <mergeCell ref="Y64:Y66"/>
    <mergeCell ref="L64:L66"/>
    <mergeCell ref="M64:M66"/>
    <mergeCell ref="N64:N66"/>
    <mergeCell ref="O64:O66"/>
    <mergeCell ref="P64:P66"/>
    <mergeCell ref="Q64:Q66"/>
    <mergeCell ref="S64:S66"/>
    <mergeCell ref="S67:S69"/>
    <mergeCell ref="V64:V66"/>
    <mergeCell ref="W64:W66"/>
    <mergeCell ref="V67:V69"/>
    <mergeCell ref="W67:W69"/>
    <mergeCell ref="AF67:AF69"/>
    <mergeCell ref="AH67:AH69"/>
    <mergeCell ref="C70:C72"/>
    <mergeCell ref="D70:D72"/>
    <mergeCell ref="H70:H72"/>
    <mergeCell ref="I70:I72"/>
    <mergeCell ref="Z67:Z69"/>
    <mergeCell ref="AA67:AA69"/>
    <mergeCell ref="AB67:AB69"/>
    <mergeCell ref="AC67:AC69"/>
    <mergeCell ref="AD67:AD69"/>
    <mergeCell ref="AE67:AE69"/>
    <mergeCell ref="R67:R69"/>
    <mergeCell ref="T67:T69"/>
    <mergeCell ref="U67:U69"/>
    <mergeCell ref="X67:X69"/>
    <mergeCell ref="Y67:Y69"/>
    <mergeCell ref="L67:L69"/>
    <mergeCell ref="M67:M69"/>
    <mergeCell ref="N67:N69"/>
    <mergeCell ref="O67:O69"/>
    <mergeCell ref="P67:P69"/>
    <mergeCell ref="Q67:Q69"/>
    <mergeCell ref="AH70:AH72"/>
    <mergeCell ref="C67:C69"/>
    <mergeCell ref="D67:D69"/>
    <mergeCell ref="H67:H69"/>
    <mergeCell ref="I67:I69"/>
    <mergeCell ref="J67:J69"/>
    <mergeCell ref="D73:D75"/>
    <mergeCell ref="H73:H75"/>
    <mergeCell ref="I73:I75"/>
    <mergeCell ref="AD70:AD72"/>
    <mergeCell ref="AE70:AE72"/>
    <mergeCell ref="P70:P72"/>
    <mergeCell ref="Q70:Q72"/>
    <mergeCell ref="R70:R72"/>
    <mergeCell ref="T70:T72"/>
    <mergeCell ref="AF70:AF72"/>
    <mergeCell ref="X70:X72"/>
    <mergeCell ref="Y70:Y72"/>
    <mergeCell ref="Z70:Z72"/>
    <mergeCell ref="AA70:AA72"/>
    <mergeCell ref="AB70:AB72"/>
    <mergeCell ref="AC70:AC72"/>
    <mergeCell ref="U70:U72"/>
    <mergeCell ref="J70:J72"/>
    <mergeCell ref="K70:K72"/>
    <mergeCell ref="L70:L72"/>
    <mergeCell ref="M70:M72"/>
    <mergeCell ref="N70:N72"/>
    <mergeCell ref="O70:O72"/>
    <mergeCell ref="AD73:AD75"/>
    <mergeCell ref="V70:V72"/>
    <mergeCell ref="W70:W72"/>
    <mergeCell ref="V73:V75"/>
    <mergeCell ref="W73:W75"/>
    <mergeCell ref="C76:C78"/>
    <mergeCell ref="D76:D78"/>
    <mergeCell ref="H76:H78"/>
    <mergeCell ref="I76:I78"/>
    <mergeCell ref="AE73:AE75"/>
    <mergeCell ref="AF73:AF75"/>
    <mergeCell ref="AH73:AH75"/>
    <mergeCell ref="X73:X75"/>
    <mergeCell ref="Y73:Y75"/>
    <mergeCell ref="Z73:Z75"/>
    <mergeCell ref="AA73:AA75"/>
    <mergeCell ref="AB73:AB75"/>
    <mergeCell ref="AC73:AC75"/>
    <mergeCell ref="P73:P75"/>
    <mergeCell ref="Q73:Q75"/>
    <mergeCell ref="R73:R75"/>
    <mergeCell ref="T73:T75"/>
    <mergeCell ref="U73:U75"/>
    <mergeCell ref="AD76:AD78"/>
    <mergeCell ref="AE76:AE78"/>
    <mergeCell ref="AF76:AF78"/>
    <mergeCell ref="AH76:AH78"/>
    <mergeCell ref="J73:J75"/>
    <mergeCell ref="K73:K75"/>
    <mergeCell ref="L73:L75"/>
    <mergeCell ref="M73:M75"/>
    <mergeCell ref="N73:N75"/>
    <mergeCell ref="O73:O75"/>
    <mergeCell ref="C73:C75"/>
    <mergeCell ref="X76:X78"/>
    <mergeCell ref="Y76:Y78"/>
    <mergeCell ref="Z76:Z78"/>
    <mergeCell ref="AA76:AA78"/>
    <mergeCell ref="AB76:AB78"/>
    <mergeCell ref="AC76:AC78"/>
    <mergeCell ref="P76:P78"/>
    <mergeCell ref="Q76:Q78"/>
    <mergeCell ref="R76:R78"/>
    <mergeCell ref="T76:T78"/>
    <mergeCell ref="U76:U78"/>
    <mergeCell ref="J76:J78"/>
    <mergeCell ref="K76:K78"/>
    <mergeCell ref="L76:L78"/>
    <mergeCell ref="M76:M78"/>
    <mergeCell ref="N76:N78"/>
    <mergeCell ref="O76:O78"/>
    <mergeCell ref="V76:V78"/>
    <mergeCell ref="W76:W78"/>
    <mergeCell ref="AE79:AE81"/>
    <mergeCell ref="AB79:AB81"/>
    <mergeCell ref="AC79:AC81"/>
    <mergeCell ref="AD79:AD81"/>
    <mergeCell ref="Q79:Q81"/>
    <mergeCell ref="AF79:AF81"/>
    <mergeCell ref="AH79:AH81"/>
    <mergeCell ref="C82:C84"/>
    <mergeCell ref="D82:D84"/>
    <mergeCell ref="H82:H84"/>
    <mergeCell ref="Y79:Y81"/>
    <mergeCell ref="Z79:Z81"/>
    <mergeCell ref="AA79:AA81"/>
    <mergeCell ref="R79:R81"/>
    <mergeCell ref="T79:T81"/>
    <mergeCell ref="U79:U81"/>
    <mergeCell ref="X79:X81"/>
    <mergeCell ref="K79:K81"/>
    <mergeCell ref="L79:L81"/>
    <mergeCell ref="M79:M81"/>
    <mergeCell ref="N79:N81"/>
    <mergeCell ref="O79:O81"/>
    <mergeCell ref="P79:P81"/>
    <mergeCell ref="C79:C81"/>
    <mergeCell ref="D79:D81"/>
    <mergeCell ref="H79:H81"/>
    <mergeCell ref="I79:I81"/>
    <mergeCell ref="J79:J81"/>
    <mergeCell ref="V79:V81"/>
    <mergeCell ref="D85:D87"/>
    <mergeCell ref="H85:H87"/>
    <mergeCell ref="I85:I87"/>
    <mergeCell ref="J85:J87"/>
    <mergeCell ref="K85:K87"/>
    <mergeCell ref="L85:L87"/>
    <mergeCell ref="M85:M87"/>
    <mergeCell ref="N85:N87"/>
    <mergeCell ref="AC82:AC84"/>
    <mergeCell ref="AD82:AD84"/>
    <mergeCell ref="AE82:AE84"/>
    <mergeCell ref="AF82:AF84"/>
    <mergeCell ref="AH82:AH84"/>
    <mergeCell ref="X82:X84"/>
    <mergeCell ref="Y82:Y84"/>
    <mergeCell ref="Z82:Z84"/>
    <mergeCell ref="AA82:AA84"/>
    <mergeCell ref="AB82:AB84"/>
    <mergeCell ref="O82:O84"/>
    <mergeCell ref="P82:P84"/>
    <mergeCell ref="Q82:Q84"/>
    <mergeCell ref="R82:R84"/>
    <mergeCell ref="T82:T84"/>
    <mergeCell ref="U82:U84"/>
    <mergeCell ref="I82:I84"/>
    <mergeCell ref="J82:J84"/>
    <mergeCell ref="K82:K84"/>
    <mergeCell ref="L82:L84"/>
    <mergeCell ref="M82:M84"/>
    <mergeCell ref="N82:N84"/>
    <mergeCell ref="AA85:AA87"/>
    <mergeCell ref="AB85:AB87"/>
    <mergeCell ref="O85:O87"/>
    <mergeCell ref="C88:C90"/>
    <mergeCell ref="D88:D90"/>
    <mergeCell ref="H88:H90"/>
    <mergeCell ref="I88:I90"/>
    <mergeCell ref="J88:J90"/>
    <mergeCell ref="K88:K90"/>
    <mergeCell ref="L88:L90"/>
    <mergeCell ref="AC85:AC87"/>
    <mergeCell ref="AD85:AD87"/>
    <mergeCell ref="AE85:AE87"/>
    <mergeCell ref="AF85:AF87"/>
    <mergeCell ref="AH85:AH87"/>
    <mergeCell ref="X85:X87"/>
    <mergeCell ref="Y85:Y87"/>
    <mergeCell ref="Z85:Z87"/>
    <mergeCell ref="P85:P87"/>
    <mergeCell ref="Q85:Q87"/>
    <mergeCell ref="R85:R87"/>
    <mergeCell ref="T85:T87"/>
    <mergeCell ref="U85:U87"/>
    <mergeCell ref="AH88:AH90"/>
    <mergeCell ref="AB88:AB90"/>
    <mergeCell ref="AC88:AC90"/>
    <mergeCell ref="AD88:AD90"/>
    <mergeCell ref="AE88:AE90"/>
    <mergeCell ref="C85:C87"/>
    <mergeCell ref="J91:J93"/>
    <mergeCell ref="K91:K93"/>
    <mergeCell ref="L91:L93"/>
    <mergeCell ref="M91:M93"/>
    <mergeCell ref="AA88:AA90"/>
    <mergeCell ref="AF88:AF90"/>
    <mergeCell ref="T88:T90"/>
    <mergeCell ref="U88:U90"/>
    <mergeCell ref="X88:X90"/>
    <mergeCell ref="Y88:Y90"/>
    <mergeCell ref="Z88:Z90"/>
    <mergeCell ref="M88:M90"/>
    <mergeCell ref="N88:N90"/>
    <mergeCell ref="O88:O90"/>
    <mergeCell ref="P88:P90"/>
    <mergeCell ref="Q88:Q90"/>
    <mergeCell ref="R88:R90"/>
    <mergeCell ref="C94:C96"/>
    <mergeCell ref="D94:D96"/>
    <mergeCell ref="H94:H96"/>
    <mergeCell ref="I94:I96"/>
    <mergeCell ref="J94:J96"/>
    <mergeCell ref="K94:K96"/>
    <mergeCell ref="AB91:AB93"/>
    <mergeCell ref="AC91:AC93"/>
    <mergeCell ref="AD91:AD93"/>
    <mergeCell ref="AE91:AE93"/>
    <mergeCell ref="AF91:AF93"/>
    <mergeCell ref="AH91:AH93"/>
    <mergeCell ref="U91:U93"/>
    <mergeCell ref="X91:X93"/>
    <mergeCell ref="Y91:Y93"/>
    <mergeCell ref="Z91:Z93"/>
    <mergeCell ref="AA91:AA93"/>
    <mergeCell ref="N91:N93"/>
    <mergeCell ref="O91:O93"/>
    <mergeCell ref="P91:P93"/>
    <mergeCell ref="Q91:Q93"/>
    <mergeCell ref="R91:R93"/>
    <mergeCell ref="T91:T93"/>
    <mergeCell ref="AF94:AF96"/>
    <mergeCell ref="AH94:AH96"/>
    <mergeCell ref="C91:C93"/>
    <mergeCell ref="D91:D93"/>
    <mergeCell ref="H91:H93"/>
    <mergeCell ref="I91:I93"/>
    <mergeCell ref="I97:I99"/>
    <mergeCell ref="J97:J99"/>
    <mergeCell ref="K97:K99"/>
    <mergeCell ref="L97:L99"/>
    <mergeCell ref="Z94:Z96"/>
    <mergeCell ref="AA94:AA96"/>
    <mergeCell ref="AB94:AB96"/>
    <mergeCell ref="AC94:AC96"/>
    <mergeCell ref="AD94:AD96"/>
    <mergeCell ref="AE94:AE96"/>
    <mergeCell ref="R94:R96"/>
    <mergeCell ref="T94:T96"/>
    <mergeCell ref="U94:U96"/>
    <mergeCell ref="X94:X96"/>
    <mergeCell ref="Y94:Y96"/>
    <mergeCell ref="L94:L96"/>
    <mergeCell ref="M94:M96"/>
    <mergeCell ref="N94:N96"/>
    <mergeCell ref="O94:O96"/>
    <mergeCell ref="P94:P96"/>
    <mergeCell ref="Q94:Q96"/>
    <mergeCell ref="AH97:AH99"/>
    <mergeCell ref="C100:C102"/>
    <mergeCell ref="D100:D102"/>
    <mergeCell ref="H100:H102"/>
    <mergeCell ref="I100:I102"/>
    <mergeCell ref="J100:J102"/>
    <mergeCell ref="K100:K102"/>
    <mergeCell ref="AA97:AA99"/>
    <mergeCell ref="AB97:AB99"/>
    <mergeCell ref="AC97:AC99"/>
    <mergeCell ref="AD97:AD99"/>
    <mergeCell ref="AE97:AE99"/>
    <mergeCell ref="AF97:AF99"/>
    <mergeCell ref="T97:T99"/>
    <mergeCell ref="U97:U99"/>
    <mergeCell ref="X97:X99"/>
    <mergeCell ref="Y97:Y99"/>
    <mergeCell ref="Z97:Z99"/>
    <mergeCell ref="M97:M99"/>
    <mergeCell ref="N97:N99"/>
    <mergeCell ref="O97:O99"/>
    <mergeCell ref="P97:P99"/>
    <mergeCell ref="Q97:Q99"/>
    <mergeCell ref="R97:R99"/>
    <mergeCell ref="AF100:AF102"/>
    <mergeCell ref="AH100:AH102"/>
    <mergeCell ref="C97:C99"/>
    <mergeCell ref="D97:D99"/>
    <mergeCell ref="H97:H99"/>
    <mergeCell ref="H103:H105"/>
    <mergeCell ref="I103:I105"/>
    <mergeCell ref="J103:J105"/>
    <mergeCell ref="K103:K105"/>
    <mergeCell ref="Z100:Z102"/>
    <mergeCell ref="AA100:AA102"/>
    <mergeCell ref="AB100:AB102"/>
    <mergeCell ref="AC100:AC102"/>
    <mergeCell ref="AD100:AD102"/>
    <mergeCell ref="AE100:AE102"/>
    <mergeCell ref="R100:R102"/>
    <mergeCell ref="T100:T102"/>
    <mergeCell ref="U100:U102"/>
    <mergeCell ref="X100:X102"/>
    <mergeCell ref="Y100:Y102"/>
    <mergeCell ref="L100:L102"/>
    <mergeCell ref="M100:M102"/>
    <mergeCell ref="N100:N102"/>
    <mergeCell ref="O100:O102"/>
    <mergeCell ref="P100:P102"/>
    <mergeCell ref="Q100:Q102"/>
    <mergeCell ref="S103:S105"/>
    <mergeCell ref="AF103:AF105"/>
    <mergeCell ref="AH103:AH105"/>
    <mergeCell ref="C106:C108"/>
    <mergeCell ref="D106:D108"/>
    <mergeCell ref="H106:H108"/>
    <mergeCell ref="I106:I108"/>
    <mergeCell ref="J106:J108"/>
    <mergeCell ref="Z103:Z105"/>
    <mergeCell ref="AA103:AA105"/>
    <mergeCell ref="AB103:AB105"/>
    <mergeCell ref="AC103:AC105"/>
    <mergeCell ref="AD103:AD105"/>
    <mergeCell ref="AE103:AE105"/>
    <mergeCell ref="R103:R105"/>
    <mergeCell ref="T103:T105"/>
    <mergeCell ref="U103:U105"/>
    <mergeCell ref="X103:X105"/>
    <mergeCell ref="Y103:Y105"/>
    <mergeCell ref="L103:L105"/>
    <mergeCell ref="M103:M105"/>
    <mergeCell ref="N103:N105"/>
    <mergeCell ref="O103:O105"/>
    <mergeCell ref="P103:P105"/>
    <mergeCell ref="Q103:Q105"/>
    <mergeCell ref="AE106:AE108"/>
    <mergeCell ref="AF106:AF108"/>
    <mergeCell ref="AH106:AH108"/>
    <mergeCell ref="C103:C105"/>
    <mergeCell ref="D103:D105"/>
    <mergeCell ref="C109:C111"/>
    <mergeCell ref="D109:D111"/>
    <mergeCell ref="H109:H111"/>
    <mergeCell ref="Y106:Y108"/>
    <mergeCell ref="Z106:Z108"/>
    <mergeCell ref="AA106:AA108"/>
    <mergeCell ref="AB106:AB108"/>
    <mergeCell ref="AC106:AC108"/>
    <mergeCell ref="AD106:AD108"/>
    <mergeCell ref="Q106:Q108"/>
    <mergeCell ref="R106:R108"/>
    <mergeCell ref="T106:T108"/>
    <mergeCell ref="U106:U108"/>
    <mergeCell ref="X106:X108"/>
    <mergeCell ref="K106:K108"/>
    <mergeCell ref="L106:L108"/>
    <mergeCell ref="M106:M108"/>
    <mergeCell ref="N106:N108"/>
    <mergeCell ref="O106:O108"/>
    <mergeCell ref="P106:P108"/>
    <mergeCell ref="S106:S108"/>
    <mergeCell ref="S109:S111"/>
    <mergeCell ref="V106:V108"/>
    <mergeCell ref="W106:W108"/>
    <mergeCell ref="V109:V111"/>
    <mergeCell ref="W109:W111"/>
    <mergeCell ref="C112:C114"/>
    <mergeCell ref="D112:D114"/>
    <mergeCell ref="H112:H114"/>
    <mergeCell ref="I112:I114"/>
    <mergeCell ref="J112:J114"/>
    <mergeCell ref="K112:K114"/>
    <mergeCell ref="L112:L114"/>
    <mergeCell ref="AC109:AC111"/>
    <mergeCell ref="AD109:AD111"/>
    <mergeCell ref="AE109:AE111"/>
    <mergeCell ref="AF109:AF111"/>
    <mergeCell ref="AH109:AH111"/>
    <mergeCell ref="X109:X111"/>
    <mergeCell ref="Y109:Y111"/>
    <mergeCell ref="Z109:Z111"/>
    <mergeCell ref="AA109:AA111"/>
    <mergeCell ref="AB109:AB111"/>
    <mergeCell ref="O109:O111"/>
    <mergeCell ref="P109:P111"/>
    <mergeCell ref="Q109:Q111"/>
    <mergeCell ref="R109:R111"/>
    <mergeCell ref="T109:T111"/>
    <mergeCell ref="U109:U111"/>
    <mergeCell ref="I109:I111"/>
    <mergeCell ref="J109:J111"/>
    <mergeCell ref="K109:K111"/>
    <mergeCell ref="L109:L111"/>
    <mergeCell ref="M109:M111"/>
    <mergeCell ref="N109:N111"/>
    <mergeCell ref="AH112:AH114"/>
    <mergeCell ref="C115:C117"/>
    <mergeCell ref="D115:D117"/>
    <mergeCell ref="H115:H117"/>
    <mergeCell ref="I115:I117"/>
    <mergeCell ref="J115:J117"/>
    <mergeCell ref="K115:K117"/>
    <mergeCell ref="L115:L117"/>
    <mergeCell ref="M115:M117"/>
    <mergeCell ref="AA112:AA114"/>
    <mergeCell ref="AB112:AB114"/>
    <mergeCell ref="AC112:AC114"/>
    <mergeCell ref="AD112:AD114"/>
    <mergeCell ref="AE112:AE114"/>
    <mergeCell ref="AF112:AF114"/>
    <mergeCell ref="T112:T114"/>
    <mergeCell ref="U112:U114"/>
    <mergeCell ref="X112:X114"/>
    <mergeCell ref="Y112:Y114"/>
    <mergeCell ref="Z112:Z114"/>
    <mergeCell ref="M112:M114"/>
    <mergeCell ref="N112:N114"/>
    <mergeCell ref="O112:O114"/>
    <mergeCell ref="P112:P114"/>
    <mergeCell ref="Q112:Q114"/>
    <mergeCell ref="R112:R114"/>
    <mergeCell ref="S112:S114"/>
    <mergeCell ref="S115:S117"/>
    <mergeCell ref="V112:V114"/>
    <mergeCell ref="W112:W114"/>
    <mergeCell ref="J118:J120"/>
    <mergeCell ref="K118:K120"/>
    <mergeCell ref="AB115:AB117"/>
    <mergeCell ref="AC115:AC117"/>
    <mergeCell ref="AD115:AD117"/>
    <mergeCell ref="AE115:AE117"/>
    <mergeCell ref="AF115:AF117"/>
    <mergeCell ref="AH115:AH117"/>
    <mergeCell ref="U115:U117"/>
    <mergeCell ref="X115:X117"/>
    <mergeCell ref="Y115:Y117"/>
    <mergeCell ref="Z115:Z117"/>
    <mergeCell ref="AA115:AA117"/>
    <mergeCell ref="N115:N117"/>
    <mergeCell ref="O115:O117"/>
    <mergeCell ref="P115:P117"/>
    <mergeCell ref="Q115:Q117"/>
    <mergeCell ref="R115:R117"/>
    <mergeCell ref="T115:T117"/>
    <mergeCell ref="AF118:AF120"/>
    <mergeCell ref="AH118:AH120"/>
    <mergeCell ref="S118:S120"/>
    <mergeCell ref="V115:V117"/>
    <mergeCell ref="W115:W117"/>
    <mergeCell ref="V118:V120"/>
    <mergeCell ref="W118:W120"/>
    <mergeCell ref="C121:C123"/>
    <mergeCell ref="D121:D123"/>
    <mergeCell ref="H121:H123"/>
    <mergeCell ref="I121:I123"/>
    <mergeCell ref="J121:J123"/>
    <mergeCell ref="K121:K123"/>
    <mergeCell ref="Z118:Z120"/>
    <mergeCell ref="AA118:AA120"/>
    <mergeCell ref="AB118:AB120"/>
    <mergeCell ref="AC118:AC120"/>
    <mergeCell ref="AD118:AD120"/>
    <mergeCell ref="AE118:AE120"/>
    <mergeCell ref="R118:R120"/>
    <mergeCell ref="T118:T120"/>
    <mergeCell ref="U118:U120"/>
    <mergeCell ref="X118:X120"/>
    <mergeCell ref="Y118:Y120"/>
    <mergeCell ref="L118:L120"/>
    <mergeCell ref="M118:M120"/>
    <mergeCell ref="N118:N120"/>
    <mergeCell ref="O118:O120"/>
    <mergeCell ref="P118:P120"/>
    <mergeCell ref="Q118:Q120"/>
    <mergeCell ref="AF121:AF123"/>
    <mergeCell ref="AH121:AH123"/>
    <mergeCell ref="C118:C120"/>
    <mergeCell ref="D118:D120"/>
    <mergeCell ref="H118:H120"/>
    <mergeCell ref="Z121:Z123"/>
    <mergeCell ref="AA121:AA123"/>
    <mergeCell ref="AB121:AB123"/>
    <mergeCell ref="AC121:AC123"/>
    <mergeCell ref="AD121:AD123"/>
    <mergeCell ref="AE121:AE123"/>
    <mergeCell ref="R121:R123"/>
    <mergeCell ref="T121:T123"/>
    <mergeCell ref="U121:U123"/>
    <mergeCell ref="X121:X123"/>
    <mergeCell ref="Y121:Y123"/>
    <mergeCell ref="L121:L123"/>
    <mergeCell ref="M121:M123"/>
    <mergeCell ref="N121:N123"/>
    <mergeCell ref="O121:O123"/>
    <mergeCell ref="P121:P123"/>
    <mergeCell ref="Q121:Q123"/>
    <mergeCell ref="S121:S123"/>
    <mergeCell ref="V121:V123"/>
    <mergeCell ref="W121:W123"/>
    <mergeCell ref="AF124:AF126"/>
    <mergeCell ref="AH124:AH126"/>
    <mergeCell ref="C127:C129"/>
    <mergeCell ref="D127:D129"/>
    <mergeCell ref="H127:H129"/>
    <mergeCell ref="I127:I129"/>
    <mergeCell ref="J127:J129"/>
    <mergeCell ref="X124:X126"/>
    <mergeCell ref="Y124:Y126"/>
    <mergeCell ref="Z124:Z126"/>
    <mergeCell ref="AA124:AA126"/>
    <mergeCell ref="AB124:AB126"/>
    <mergeCell ref="AC124:AC126"/>
    <mergeCell ref="P124:P126"/>
    <mergeCell ref="Q124:Q126"/>
    <mergeCell ref="R124:R126"/>
    <mergeCell ref="T124:T126"/>
    <mergeCell ref="U124:U126"/>
    <mergeCell ref="J124:J126"/>
    <mergeCell ref="K124:K126"/>
    <mergeCell ref="L124:L126"/>
    <mergeCell ref="M124:M126"/>
    <mergeCell ref="N124:N126"/>
    <mergeCell ref="O124:O126"/>
    <mergeCell ref="C124:C126"/>
    <mergeCell ref="D124:D126"/>
    <mergeCell ref="H124:H126"/>
    <mergeCell ref="I124:I126"/>
    <mergeCell ref="AD124:AD126"/>
    <mergeCell ref="AE124:AE126"/>
    <mergeCell ref="AE127:AE129"/>
    <mergeCell ref="AF127:AF129"/>
    <mergeCell ref="AH127:AH129"/>
    <mergeCell ref="C130:C132"/>
    <mergeCell ref="D130:D132"/>
    <mergeCell ref="H130:H132"/>
    <mergeCell ref="Y127:Y129"/>
    <mergeCell ref="Z127:Z129"/>
    <mergeCell ref="AA127:AA129"/>
    <mergeCell ref="AB127:AB129"/>
    <mergeCell ref="AC127:AC129"/>
    <mergeCell ref="AD127:AD129"/>
    <mergeCell ref="Q127:Q129"/>
    <mergeCell ref="R127:R129"/>
    <mergeCell ref="T127:T129"/>
    <mergeCell ref="U127:U129"/>
    <mergeCell ref="X127:X129"/>
    <mergeCell ref="K127:K129"/>
    <mergeCell ref="L127:L129"/>
    <mergeCell ref="M127:M129"/>
    <mergeCell ref="N127:N129"/>
    <mergeCell ref="O127:O129"/>
    <mergeCell ref="P127:P129"/>
    <mergeCell ref="AC130:AC132"/>
    <mergeCell ref="AD130:AD132"/>
    <mergeCell ref="AE130:AE132"/>
    <mergeCell ref="C133:C135"/>
    <mergeCell ref="D133:D135"/>
    <mergeCell ref="H133:H135"/>
    <mergeCell ref="I133:I135"/>
    <mergeCell ref="J133:J135"/>
    <mergeCell ref="K133:K135"/>
    <mergeCell ref="AE136:AE138"/>
    <mergeCell ref="AF130:AF132"/>
    <mergeCell ref="AH130:AH132"/>
    <mergeCell ref="X130:X132"/>
    <mergeCell ref="Y130:Y132"/>
    <mergeCell ref="Z130:Z132"/>
    <mergeCell ref="AA130:AA132"/>
    <mergeCell ref="AB130:AB132"/>
    <mergeCell ref="O130:O132"/>
    <mergeCell ref="P130:P132"/>
    <mergeCell ref="Q130:Q132"/>
    <mergeCell ref="R130:R132"/>
    <mergeCell ref="T130:T132"/>
    <mergeCell ref="U130:U132"/>
    <mergeCell ref="AF133:AF135"/>
    <mergeCell ref="AH133:AH135"/>
    <mergeCell ref="K130:K132"/>
    <mergeCell ref="L130:L132"/>
    <mergeCell ref="M130:M132"/>
    <mergeCell ref="N130:N132"/>
    <mergeCell ref="Z133:Z135"/>
    <mergeCell ref="AA133:AA135"/>
    <mergeCell ref="AB133:AB135"/>
    <mergeCell ref="AC133:AC135"/>
    <mergeCell ref="AD133:AD135"/>
    <mergeCell ref="AE133:AE135"/>
    <mergeCell ref="R133:R135"/>
    <mergeCell ref="T133:T135"/>
    <mergeCell ref="U133:U135"/>
    <mergeCell ref="X133:X135"/>
    <mergeCell ref="Y133:Y135"/>
    <mergeCell ref="L133:L135"/>
    <mergeCell ref="M133:M135"/>
    <mergeCell ref="N133:N135"/>
    <mergeCell ref="O133:O135"/>
    <mergeCell ref="P133:P135"/>
    <mergeCell ref="Q133:Q135"/>
    <mergeCell ref="AF136:AF138"/>
    <mergeCell ref="AH136:AH138"/>
    <mergeCell ref="C139:C141"/>
    <mergeCell ref="D139:D141"/>
    <mergeCell ref="H139:H141"/>
    <mergeCell ref="I139:I141"/>
    <mergeCell ref="J139:J141"/>
    <mergeCell ref="Y136:Y138"/>
    <mergeCell ref="Z136:Z138"/>
    <mergeCell ref="AA136:AA138"/>
    <mergeCell ref="AB136:AB138"/>
    <mergeCell ref="AC136:AC138"/>
    <mergeCell ref="AD136:AD138"/>
    <mergeCell ref="Q136:Q138"/>
    <mergeCell ref="R136:R138"/>
    <mergeCell ref="T136:T138"/>
    <mergeCell ref="U136:U138"/>
    <mergeCell ref="X136:X138"/>
    <mergeCell ref="K136:K138"/>
    <mergeCell ref="L136:L138"/>
    <mergeCell ref="M136:M138"/>
    <mergeCell ref="N136:N138"/>
    <mergeCell ref="O136:O138"/>
    <mergeCell ref="P136:P138"/>
    <mergeCell ref="C136:C138"/>
    <mergeCell ref="D136:D138"/>
    <mergeCell ref="H136:H138"/>
    <mergeCell ref="I136:I138"/>
    <mergeCell ref="J136:J138"/>
    <mergeCell ref="M142:M144"/>
    <mergeCell ref="N142:N144"/>
    <mergeCell ref="O142:O144"/>
    <mergeCell ref="AE139:AE141"/>
    <mergeCell ref="AF139:AF141"/>
    <mergeCell ref="AH139:AH141"/>
    <mergeCell ref="C142:C144"/>
    <mergeCell ref="D142:D144"/>
    <mergeCell ref="H142:H144"/>
    <mergeCell ref="I142:I144"/>
    <mergeCell ref="Y139:Y141"/>
    <mergeCell ref="Z139:Z141"/>
    <mergeCell ref="AA139:AA141"/>
    <mergeCell ref="AB139:AB141"/>
    <mergeCell ref="AC139:AC141"/>
    <mergeCell ref="AD139:AD141"/>
    <mergeCell ref="Q139:Q141"/>
    <mergeCell ref="R139:R141"/>
    <mergeCell ref="T139:T141"/>
    <mergeCell ref="U139:U141"/>
    <mergeCell ref="X139:X141"/>
    <mergeCell ref="K139:K141"/>
    <mergeCell ref="L139:L141"/>
    <mergeCell ref="M139:M141"/>
    <mergeCell ref="N139:N141"/>
    <mergeCell ref="O139:O141"/>
    <mergeCell ref="P139:P141"/>
    <mergeCell ref="A31:A36"/>
    <mergeCell ref="B31:B36"/>
    <mergeCell ref="A37:A42"/>
    <mergeCell ref="B37:B42"/>
    <mergeCell ref="A43:A48"/>
    <mergeCell ref="B43:B48"/>
    <mergeCell ref="A13:A18"/>
    <mergeCell ref="B13:B18"/>
    <mergeCell ref="A19:A24"/>
    <mergeCell ref="B19:B24"/>
    <mergeCell ref="A25:A30"/>
    <mergeCell ref="B25:B30"/>
    <mergeCell ref="AD142:AD144"/>
    <mergeCell ref="AE142:AE144"/>
    <mergeCell ref="AF142:AF144"/>
    <mergeCell ref="AH142:AH144"/>
    <mergeCell ref="X142:X144"/>
    <mergeCell ref="Y142:Y144"/>
    <mergeCell ref="Z142:Z144"/>
    <mergeCell ref="AA142:AA144"/>
    <mergeCell ref="AB142:AB144"/>
    <mergeCell ref="AC142:AC144"/>
    <mergeCell ref="P142:P144"/>
    <mergeCell ref="Q142:Q144"/>
    <mergeCell ref="R142:R144"/>
    <mergeCell ref="T142:T144"/>
    <mergeCell ref="U142:U144"/>
    <mergeCell ref="J142:J144"/>
    <mergeCell ref="K142:K144"/>
    <mergeCell ref="L142:L144"/>
    <mergeCell ref="A85:A90"/>
    <mergeCell ref="B85:B90"/>
    <mergeCell ref="A91:A96"/>
    <mergeCell ref="B91:B96"/>
    <mergeCell ref="A97:A102"/>
    <mergeCell ref="B97:B102"/>
    <mergeCell ref="A67:A72"/>
    <mergeCell ref="B67:B72"/>
    <mergeCell ref="A73:A78"/>
    <mergeCell ref="B73:B78"/>
    <mergeCell ref="A79:A84"/>
    <mergeCell ref="B79:B84"/>
    <mergeCell ref="A49:A54"/>
    <mergeCell ref="B49:B54"/>
    <mergeCell ref="A55:A60"/>
    <mergeCell ref="B55:B60"/>
    <mergeCell ref="A61:A66"/>
    <mergeCell ref="B61:B66"/>
    <mergeCell ref="A151:A156"/>
    <mergeCell ref="B151:B156"/>
    <mergeCell ref="A139:A144"/>
    <mergeCell ref="B139:B144"/>
    <mergeCell ref="A145:A150"/>
    <mergeCell ref="B145:B150"/>
    <mergeCell ref="A121:A126"/>
    <mergeCell ref="B121:B126"/>
    <mergeCell ref="A127:A132"/>
    <mergeCell ref="B127:B132"/>
    <mergeCell ref="A133:A138"/>
    <mergeCell ref="B133:B138"/>
    <mergeCell ref="A103:A108"/>
    <mergeCell ref="J145:J147"/>
    <mergeCell ref="B103:B108"/>
    <mergeCell ref="A109:A114"/>
    <mergeCell ref="B109:B114"/>
    <mergeCell ref="A115:A120"/>
    <mergeCell ref="B115:B120"/>
    <mergeCell ref="C145:C147"/>
    <mergeCell ref="D145:D147"/>
    <mergeCell ref="H145:H147"/>
    <mergeCell ref="I145:I147"/>
    <mergeCell ref="C148:C150"/>
    <mergeCell ref="C154:C156"/>
    <mergeCell ref="D154:D156"/>
    <mergeCell ref="H154:H156"/>
    <mergeCell ref="I154:I156"/>
    <mergeCell ref="J154:J156"/>
    <mergeCell ref="I130:I132"/>
    <mergeCell ref="J130:J132"/>
    <mergeCell ref="I118:I120"/>
    <mergeCell ref="K145:K147"/>
    <mergeCell ref="AF145:AF147"/>
    <mergeCell ref="AH145:AH147"/>
    <mergeCell ref="C151:C153"/>
    <mergeCell ref="Z145:Z147"/>
    <mergeCell ref="AA145:AA147"/>
    <mergeCell ref="AB145:AB147"/>
    <mergeCell ref="AC145:AC147"/>
    <mergeCell ref="D148:D150"/>
    <mergeCell ref="H148:H150"/>
    <mergeCell ref="I148:I150"/>
    <mergeCell ref="J148:J150"/>
    <mergeCell ref="K148:K150"/>
    <mergeCell ref="AD145:AD147"/>
    <mergeCell ref="AE145:AE147"/>
    <mergeCell ref="R145:R147"/>
    <mergeCell ref="T145:T147"/>
    <mergeCell ref="U145:U147"/>
    <mergeCell ref="X145:X147"/>
    <mergeCell ref="Y145:Y147"/>
    <mergeCell ref="L145:L147"/>
    <mergeCell ref="M145:M147"/>
    <mergeCell ref="N145:N147"/>
    <mergeCell ref="O145:O147"/>
    <mergeCell ref="P145:P147"/>
    <mergeCell ref="Q145:Q147"/>
    <mergeCell ref="AF148:AF150"/>
    <mergeCell ref="AH148:AH150"/>
    <mergeCell ref="AB148:AB150"/>
    <mergeCell ref="AC148:AC150"/>
    <mergeCell ref="AD148:AD150"/>
    <mergeCell ref="AE148:AE150"/>
    <mergeCell ref="D151:D153"/>
    <mergeCell ref="H151:H153"/>
    <mergeCell ref="I151:I153"/>
    <mergeCell ref="J151:J153"/>
    <mergeCell ref="K151:K153"/>
    <mergeCell ref="L151:L153"/>
    <mergeCell ref="Z148:Z150"/>
    <mergeCell ref="AA148:AA150"/>
    <mergeCell ref="R148:R150"/>
    <mergeCell ref="T148:T150"/>
    <mergeCell ref="U148:U150"/>
    <mergeCell ref="X148:X150"/>
    <mergeCell ref="Y148:Y150"/>
    <mergeCell ref="L148:L150"/>
    <mergeCell ref="M148:M150"/>
    <mergeCell ref="N148:N150"/>
    <mergeCell ref="O148:O150"/>
    <mergeCell ref="P148:P150"/>
    <mergeCell ref="Q148:Q150"/>
    <mergeCell ref="AH151:AH153"/>
    <mergeCell ref="V151:V153"/>
    <mergeCell ref="W151:W153"/>
    <mergeCell ref="K154:K156"/>
    <mergeCell ref="L154:L156"/>
    <mergeCell ref="AA151:AA153"/>
    <mergeCell ref="AB151:AB153"/>
    <mergeCell ref="AC151:AC153"/>
    <mergeCell ref="AD151:AD153"/>
    <mergeCell ref="AE151:AE153"/>
    <mergeCell ref="AF151:AF153"/>
    <mergeCell ref="T151:T153"/>
    <mergeCell ref="U151:U153"/>
    <mergeCell ref="X151:X153"/>
    <mergeCell ref="Y151:Y153"/>
    <mergeCell ref="Z151:Z153"/>
    <mergeCell ref="M151:M153"/>
    <mergeCell ref="N151:N153"/>
    <mergeCell ref="O151:O153"/>
    <mergeCell ref="P151:P153"/>
    <mergeCell ref="Q151:Q153"/>
    <mergeCell ref="R151:R153"/>
    <mergeCell ref="V154:V156"/>
    <mergeCell ref="W154:W156"/>
    <mergeCell ref="AH154:AH156"/>
    <mergeCell ref="AA154:AA156"/>
    <mergeCell ref="AB154:AB156"/>
    <mergeCell ref="AC154:AC156"/>
    <mergeCell ref="AD154:AD156"/>
    <mergeCell ref="AE154:AE156"/>
    <mergeCell ref="AF154:AF156"/>
    <mergeCell ref="T154:T156"/>
    <mergeCell ref="U154:U156"/>
    <mergeCell ref="X154:X156"/>
    <mergeCell ref="Y154:Y156"/>
    <mergeCell ref="Z154:Z156"/>
    <mergeCell ref="M154:M156"/>
    <mergeCell ref="N154:N156"/>
    <mergeCell ref="O154:O156"/>
    <mergeCell ref="P154:P156"/>
    <mergeCell ref="Q154:Q156"/>
    <mergeCell ref="R154:R156"/>
    <mergeCell ref="H160:H162"/>
    <mergeCell ref="I160:I162"/>
    <mergeCell ref="J160:J162"/>
    <mergeCell ref="K160:K162"/>
    <mergeCell ref="L160:L162"/>
    <mergeCell ref="M160:M162"/>
    <mergeCell ref="AB157:AB159"/>
    <mergeCell ref="AC157:AC159"/>
    <mergeCell ref="AD157:AD159"/>
    <mergeCell ref="AE157:AE159"/>
    <mergeCell ref="AF157:AF159"/>
    <mergeCell ref="AH157:AH159"/>
    <mergeCell ref="U157:U159"/>
    <mergeCell ref="X157:X159"/>
    <mergeCell ref="Y157:Y159"/>
    <mergeCell ref="Z157:Z159"/>
    <mergeCell ref="AA157:AA159"/>
    <mergeCell ref="N157:N159"/>
    <mergeCell ref="O157:O159"/>
    <mergeCell ref="P157:P159"/>
    <mergeCell ref="Q157:Q159"/>
    <mergeCell ref="R157:R159"/>
    <mergeCell ref="T157:T159"/>
    <mergeCell ref="AG160:AG162"/>
    <mergeCell ref="V157:V159"/>
    <mergeCell ref="W157:W159"/>
    <mergeCell ref="V160:V162"/>
    <mergeCell ref="W160:W162"/>
    <mergeCell ref="M157:M159"/>
    <mergeCell ref="L157:L159"/>
    <mergeCell ref="K157:K159"/>
    <mergeCell ref="J157:J159"/>
    <mergeCell ref="I157:I159"/>
    <mergeCell ref="H157:H159"/>
    <mergeCell ref="D157:D159"/>
    <mergeCell ref="C157:C159"/>
    <mergeCell ref="B157:B162"/>
    <mergeCell ref="A157:A162"/>
    <mergeCell ref="AB160:AB162"/>
    <mergeCell ref="AC160:AC162"/>
    <mergeCell ref="AD160:AD162"/>
    <mergeCell ref="AE160:AE162"/>
    <mergeCell ref="AF160:AF162"/>
    <mergeCell ref="AH160:AH162"/>
    <mergeCell ref="U160:U162"/>
    <mergeCell ref="X160:X162"/>
    <mergeCell ref="Y160:Y162"/>
    <mergeCell ref="Z160:Z162"/>
    <mergeCell ref="AA160:AA162"/>
    <mergeCell ref="N160:N162"/>
    <mergeCell ref="O160:O162"/>
    <mergeCell ref="P160:P162"/>
    <mergeCell ref="Q160:Q162"/>
    <mergeCell ref="R160:R162"/>
    <mergeCell ref="T160:T162"/>
    <mergeCell ref="C160:C162"/>
    <mergeCell ref="D160:D162"/>
  </mergeCells>
  <dataValidations count="3">
    <dataValidation type="list" allowBlank="1" showInputMessage="1" showErrorMessage="1" sqref="E7:E21">
      <formula1>$AS$22:$AS$44</formula1>
    </dataValidation>
    <dataValidation type="list" allowBlank="1" showInputMessage="1" showErrorMessage="1" sqref="E22:E66">
      <formula1>$AS$8:$AS$55</formula1>
    </dataValidation>
    <dataValidation type="list" allowBlank="1" showInputMessage="1" showErrorMessage="1" sqref="E67:E168">
      <formula1>$AS$8:$AS$60</formula1>
    </dataValidation>
  </dataValidations>
  <pageMargins left="0.7" right="0.7" top="0.75" bottom="0.75" header="0.3" footer="0.3"/>
  <pageSetup paperSize="9" orientation="portrait" horizontalDpi="0" verticalDpi="0" r:id="rId1"/>
  <ignoredErrors>
    <ignoredError sqref="AF7:AF144 AF145:AF156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TC</vt:lpstr>
      <vt:lpstr>janv</vt:lpstr>
      <vt:lpstr>liste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Rachid  AACHIQ.</dc:creator>
  <cp:lastModifiedBy>Lotfi Nohair</cp:lastModifiedBy>
  <cp:lastPrinted>2019-05-21T12:27:20Z</cp:lastPrinted>
  <dcterms:created xsi:type="dcterms:W3CDTF">2018-08-07T10:42:45Z</dcterms:created>
  <dcterms:modified xsi:type="dcterms:W3CDTF">2021-12-13T16:51:26Z</dcterms:modified>
</cp:coreProperties>
</file>