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4240" windowHeight="1260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Q40" i="1"/>
  <c r="P40"/>
  <c r="R40" s="1"/>
  <c r="M40"/>
  <c r="L40"/>
  <c r="Q39"/>
  <c r="P39"/>
  <c r="R39" s="1"/>
  <c r="M39"/>
  <c r="L39"/>
  <c r="Q38"/>
  <c r="P38"/>
  <c r="R38" s="1"/>
  <c r="M38"/>
  <c r="L38"/>
  <c r="Q37"/>
  <c r="P37"/>
  <c r="R37" s="1"/>
  <c r="M37"/>
  <c r="L37"/>
  <c r="Q36"/>
  <c r="P36"/>
  <c r="R36" s="1"/>
  <c r="M36"/>
  <c r="L36"/>
  <c r="Q35"/>
  <c r="P35"/>
  <c r="R35" s="1"/>
  <c r="M35"/>
  <c r="L35"/>
  <c r="Q34"/>
  <c r="P34"/>
  <c r="R34" s="1"/>
  <c r="M34"/>
  <c r="L34"/>
  <c r="Q33"/>
  <c r="P33"/>
  <c r="R33" s="1"/>
  <c r="M33"/>
  <c r="L33"/>
  <c r="Q32"/>
  <c r="P32"/>
  <c r="R32" s="1"/>
  <c r="M32"/>
  <c r="L32"/>
  <c r="Q31"/>
  <c r="P31"/>
  <c r="R31" s="1"/>
  <c r="M31"/>
  <c r="L31"/>
  <c r="Q30"/>
  <c r="P30"/>
  <c r="R30" s="1"/>
  <c r="M30"/>
  <c r="L30"/>
  <c r="Q29"/>
  <c r="P29"/>
  <c r="R29" s="1"/>
  <c r="M29"/>
  <c r="L29"/>
  <c r="Q28"/>
  <c r="P28"/>
  <c r="R28" s="1"/>
  <c r="M28"/>
  <c r="L28"/>
  <c r="Q27"/>
  <c r="P27"/>
  <c r="R27" s="1"/>
  <c r="M27"/>
  <c r="L27"/>
  <c r="Q26"/>
  <c r="P26"/>
  <c r="R26" s="1"/>
  <c r="M26"/>
  <c r="L26"/>
  <c r="Q25"/>
  <c r="P25"/>
  <c r="R25" s="1"/>
  <c r="M25"/>
  <c r="L25"/>
  <c r="Q24"/>
  <c r="P24"/>
  <c r="R24" s="1"/>
  <c r="M24"/>
  <c r="L24"/>
  <c r="Q23"/>
  <c r="P23"/>
  <c r="R23" s="1"/>
  <c r="M23"/>
  <c r="L23"/>
  <c r="Q22"/>
  <c r="P22"/>
  <c r="R22" s="1"/>
  <c r="M22"/>
  <c r="L22"/>
  <c r="Q21"/>
  <c r="P21"/>
  <c r="R21" s="1"/>
  <c r="M21"/>
  <c r="L21"/>
  <c r="Q20"/>
  <c r="P20"/>
  <c r="R20" s="1"/>
  <c r="M20"/>
  <c r="L20"/>
  <c r="Q19"/>
  <c r="P19"/>
  <c r="R19" s="1"/>
  <c r="M19"/>
  <c r="L19"/>
  <c r="Q18"/>
  <c r="P18"/>
  <c r="R18" s="1"/>
  <c r="M18"/>
  <c r="L18"/>
  <c r="Q17"/>
  <c r="P17"/>
  <c r="R17" s="1"/>
  <c r="M17"/>
  <c r="L17"/>
  <c r="Q16"/>
  <c r="P16"/>
  <c r="R16" s="1"/>
  <c r="M16"/>
  <c r="L16"/>
  <c r="Q15"/>
  <c r="P15"/>
  <c r="R15" s="1"/>
  <c r="M15"/>
  <c r="L15"/>
  <c r="Q14"/>
  <c r="P14"/>
  <c r="R14" s="1"/>
  <c r="M14"/>
  <c r="L14"/>
  <c r="Q13"/>
  <c r="P13"/>
  <c r="R13" s="1"/>
  <c r="M13"/>
  <c r="L13"/>
  <c r="Q12"/>
  <c r="P12"/>
  <c r="R12" s="1"/>
  <c r="M12"/>
  <c r="L12"/>
  <c r="Q11"/>
  <c r="P11"/>
  <c r="R11" s="1"/>
  <c r="M11"/>
  <c r="L11"/>
  <c r="Q10"/>
  <c r="P10"/>
  <c r="R10" s="1"/>
  <c r="M10"/>
  <c r="L10"/>
  <c r="Q9"/>
  <c r="P9"/>
  <c r="R9" s="1"/>
  <c r="M9"/>
  <c r="L9"/>
  <c r="Q8"/>
  <c r="P8"/>
  <c r="R8" s="1"/>
  <c r="M8"/>
  <c r="L8"/>
  <c r="Q7"/>
  <c r="P7"/>
  <c r="R7" s="1"/>
  <c r="M7"/>
  <c r="L7"/>
  <c r="Q6"/>
  <c r="P6"/>
  <c r="R6" s="1"/>
  <c r="M6"/>
  <c r="L6"/>
  <c r="Q5"/>
  <c r="P5"/>
  <c r="R5" s="1"/>
  <c r="M5"/>
  <c r="L5"/>
  <c r="Q4"/>
  <c r="P4"/>
  <c r="R4" s="1"/>
  <c r="M4"/>
  <c r="L4"/>
</calcChain>
</file>

<file path=xl/sharedStrings.xml><?xml version="1.0" encoding="utf-8"?>
<sst xmlns="http://schemas.openxmlformats.org/spreadsheetml/2006/main" count="207" uniqueCount="32">
  <si>
    <t>Evaluation des cadences des machines</t>
  </si>
  <si>
    <t>SAGE</t>
  </si>
  <si>
    <t>m/12H</t>
  </si>
  <si>
    <t>Unité</t>
  </si>
  <si>
    <t>Machine</t>
  </si>
  <si>
    <t>Opération</t>
  </si>
  <si>
    <t>Métal</t>
  </si>
  <si>
    <t>Spécification</t>
  </si>
  <si>
    <t>Nbr Cond. * Section</t>
  </si>
  <si>
    <t>N° Passe</t>
  </si>
  <si>
    <t>V linéaire MPM</t>
  </si>
  <si>
    <t>V linéaire MPS</t>
  </si>
  <si>
    <t>Cadence m/12H</t>
  </si>
  <si>
    <t>Cadence (MPM)</t>
  </si>
  <si>
    <t>Cadence (MPS)</t>
  </si>
  <si>
    <t>Cycle h/km</t>
  </si>
  <si>
    <t>Cadence Sage</t>
  </si>
  <si>
    <t>Cadence théorique</t>
  </si>
  <si>
    <t>Rendement</t>
  </si>
  <si>
    <t>UCI</t>
  </si>
  <si>
    <t>SAMP2</t>
  </si>
  <si>
    <t>Tréfilage</t>
  </si>
  <si>
    <t>ALU</t>
  </si>
  <si>
    <t>FAL</t>
  </si>
  <si>
    <t>AGS</t>
  </si>
  <si>
    <t>FAM</t>
  </si>
  <si>
    <t>SAMP1</t>
  </si>
  <si>
    <t>CRR</t>
  </si>
  <si>
    <t>FCUR</t>
  </si>
  <si>
    <t>1,74en fût</t>
  </si>
  <si>
    <t>CRE</t>
  </si>
  <si>
    <t>FCUE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</si>
</sst>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.000"/>
    <numFmt numFmtId="165" formatCode="0.0"/>
    <numFmt numFmtId="166" formatCode="#,##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</cellStyleXfs>
  <cellXfs count="3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1" fillId="2" borderId="1" xfId="0" applyFont="1" applyFill="1" applyBorder="1" applyAlignment="1">
      <alignment vertical="distributed"/>
    </xf>
    <xf numFmtId="0" fontId="1" fillId="2" borderId="1" xfId="0" applyFont="1" applyFill="1" applyBorder="1" applyAlignment="1">
      <alignment horizontal="center" vertical="distributed"/>
    </xf>
    <xf numFmtId="0" fontId="1" fillId="2" borderId="1" xfId="0" applyFont="1" applyFill="1" applyBorder="1" applyAlignment="1">
      <alignment horizontal="left" vertical="distributed"/>
    </xf>
    <xf numFmtId="3" fontId="1" fillId="2" borderId="1" xfId="0" applyNumberFormat="1" applyFont="1" applyFill="1" applyBorder="1" applyAlignment="1">
      <alignment horizontal="left" vertical="distributed"/>
    </xf>
    <xf numFmtId="165" fontId="1" fillId="2" borderId="1" xfId="0" applyNumberFormat="1" applyFont="1" applyFill="1" applyBorder="1" applyAlignment="1">
      <alignment horizontal="center" vertical="distributed"/>
    </xf>
    <xf numFmtId="165" fontId="1" fillId="3" borderId="1" xfId="0" applyNumberFormat="1" applyFont="1" applyFill="1" applyBorder="1" applyAlignment="1">
      <alignment horizontal="center" vertical="distributed"/>
    </xf>
    <xf numFmtId="164" fontId="1" fillId="4" borderId="1" xfId="0" applyNumberFormat="1" applyFont="1" applyFill="1" applyBorder="1" applyAlignment="1">
      <alignment horizontal="center" vertical="distributed"/>
    </xf>
    <xf numFmtId="0" fontId="0" fillId="0" borderId="1" xfId="0" applyBorder="1"/>
    <xf numFmtId="2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1" xfId="0" applyNumberFormat="1" applyBorder="1"/>
    <xf numFmtId="166" fontId="0" fillId="5" borderId="1" xfId="0" applyNumberFormat="1" applyFill="1" applyBorder="1"/>
    <xf numFmtId="165" fontId="0" fillId="0" borderId="1" xfId="0" applyNumberFormat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2" fontId="0" fillId="0" borderId="1" xfId="0" applyNumberFormat="1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3" xfId="0" applyNumberFormat="1" applyBorder="1"/>
    <xf numFmtId="165" fontId="0" fillId="0" borderId="3" xfId="0" applyNumberFormat="1" applyBorder="1"/>
    <xf numFmtId="0" fontId="0" fillId="0" borderId="1" xfId="0" applyFill="1" applyBorder="1"/>
    <xf numFmtId="2" fontId="3" fillId="6" borderId="1" xfId="1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0">
    <cellStyle name="Euro" xfId="2"/>
    <cellStyle name="Euro 2" xfId="3"/>
    <cellStyle name="Euro 3" xfId="4"/>
    <cellStyle name="Euro 4" xfId="5"/>
    <cellStyle name="Normal" xfId="0" builtinId="0"/>
    <cellStyle name="Normal 2" xfId="1"/>
    <cellStyle name="Normal 3" xfId="6"/>
    <cellStyle name="Normal 4" xfId="7"/>
    <cellStyle name="Normal 5" xfId="8"/>
    <cellStyle name="Style 1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topLeftCell="A10" workbookViewId="0">
      <selection activeCell="N4" sqref="N4"/>
    </sheetView>
  </sheetViews>
  <sheetFormatPr baseColWidth="10" defaultRowHeight="15"/>
  <cols>
    <col min="6" max="8" width="0" hidden="1" customWidth="1"/>
    <col min="11" max="11" width="0" hidden="1" customWidth="1"/>
  </cols>
  <sheetData>
    <row r="1" spans="1:18" ht="23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</row>
    <row r="2" spans="1:18">
      <c r="E2" s="2"/>
      <c r="J2" s="3"/>
      <c r="L2" s="4"/>
      <c r="M2" s="4"/>
      <c r="N2" s="5" t="s">
        <v>1</v>
      </c>
      <c r="P2" s="6" t="s">
        <v>2</v>
      </c>
      <c r="Q2" s="6" t="s">
        <v>2</v>
      </c>
    </row>
    <row r="3" spans="1:18" ht="30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9" t="s">
        <v>8</v>
      </c>
      <c r="G3" s="9" t="s">
        <v>9</v>
      </c>
      <c r="H3" s="7" t="s">
        <v>10</v>
      </c>
      <c r="I3" s="7" t="s">
        <v>11</v>
      </c>
      <c r="J3" s="10" t="s">
        <v>12</v>
      </c>
      <c r="K3" s="7" t="s">
        <v>13</v>
      </c>
      <c r="L3" s="11" t="s">
        <v>14</v>
      </c>
      <c r="M3" s="12" t="s">
        <v>15</v>
      </c>
      <c r="N3" s="13" t="s">
        <v>15</v>
      </c>
      <c r="O3" s="6"/>
      <c r="P3" s="7" t="s">
        <v>16</v>
      </c>
      <c r="Q3" s="7" t="s">
        <v>17</v>
      </c>
      <c r="R3" s="7" t="s">
        <v>18</v>
      </c>
    </row>
    <row r="4" spans="1:18">
      <c r="A4" s="14" t="s">
        <v>19</v>
      </c>
      <c r="B4" s="14" t="s">
        <v>20</v>
      </c>
      <c r="C4" s="14" t="s">
        <v>21</v>
      </c>
      <c r="D4" s="14" t="s">
        <v>22</v>
      </c>
      <c r="E4" s="15">
        <v>1.7</v>
      </c>
      <c r="F4" s="14"/>
      <c r="G4" s="14"/>
      <c r="H4" s="16"/>
      <c r="I4" s="17">
        <v>30</v>
      </c>
      <c r="J4" s="18">
        <v>630400</v>
      </c>
      <c r="K4" s="19"/>
      <c r="L4" s="20">
        <f>+J4/(12*60*60)</f>
        <v>14.592592592592593</v>
      </c>
      <c r="M4" s="21">
        <f>+(12*1000)/J4</f>
        <v>1.9035532994923859E-2</v>
      </c>
      <c r="N4" s="22">
        <v>1.4999999999999999E-2</v>
      </c>
      <c r="O4" t="s">
        <v>23</v>
      </c>
      <c r="P4" s="18">
        <f>1000*12/N4</f>
        <v>800000</v>
      </c>
      <c r="Q4" s="18">
        <f t="shared" ref="Q4:Q40" si="0">+I4*60*60*12*0.6</f>
        <v>777600</v>
      </c>
      <c r="R4" s="23">
        <f>+J4/P4</f>
        <v>0.78800000000000003</v>
      </c>
    </row>
    <row r="5" spans="1:18">
      <c r="A5" s="14" t="s">
        <v>19</v>
      </c>
      <c r="B5" s="14" t="s">
        <v>20</v>
      </c>
      <c r="C5" s="14" t="s">
        <v>21</v>
      </c>
      <c r="D5" s="14" t="s">
        <v>22</v>
      </c>
      <c r="E5" s="23">
        <v>2.15</v>
      </c>
      <c r="F5" s="14"/>
      <c r="G5" s="14"/>
      <c r="H5" s="16"/>
      <c r="I5" s="16">
        <v>25</v>
      </c>
      <c r="J5" s="18">
        <v>462000</v>
      </c>
      <c r="K5" s="19"/>
      <c r="L5" s="20">
        <f t="shared" ref="L5:L40" si="1">+J5/(12*60*60)</f>
        <v>10.694444444444445</v>
      </c>
      <c r="M5" s="21">
        <f t="shared" ref="M5:M40" si="2">+(12*1000)/J5</f>
        <v>2.5974025974025976E-2</v>
      </c>
      <c r="N5" s="22">
        <v>0.02</v>
      </c>
      <c r="O5" t="s">
        <v>23</v>
      </c>
      <c r="P5" s="18">
        <f t="shared" ref="P5:P40" si="3">1000*12/N5</f>
        <v>600000</v>
      </c>
      <c r="Q5" s="18">
        <f t="shared" si="0"/>
        <v>648000</v>
      </c>
      <c r="R5" s="23">
        <f t="shared" ref="R5:R40" si="4">+J5/P5</f>
        <v>0.77</v>
      </c>
    </row>
    <row r="6" spans="1:18">
      <c r="A6" s="14" t="s">
        <v>19</v>
      </c>
      <c r="B6" s="14" t="s">
        <v>20</v>
      </c>
      <c r="C6" s="14" t="s">
        <v>21</v>
      </c>
      <c r="D6" s="14" t="s">
        <v>22</v>
      </c>
      <c r="E6" s="23">
        <v>2.5</v>
      </c>
      <c r="F6" s="14"/>
      <c r="G6" s="14"/>
      <c r="H6" s="16"/>
      <c r="I6" s="16">
        <v>18</v>
      </c>
      <c r="J6" s="18">
        <v>339500</v>
      </c>
      <c r="K6" s="19"/>
      <c r="L6" s="20">
        <f t="shared" si="1"/>
        <v>7.8587962962962967</v>
      </c>
      <c r="M6" s="21">
        <f t="shared" si="2"/>
        <v>3.5346097201767304E-2</v>
      </c>
      <c r="N6" s="22">
        <v>2.4E-2</v>
      </c>
      <c r="O6" t="s">
        <v>23</v>
      </c>
      <c r="P6" s="18">
        <f t="shared" si="3"/>
        <v>500000</v>
      </c>
      <c r="Q6" s="18">
        <f t="shared" si="0"/>
        <v>466560</v>
      </c>
      <c r="R6" s="23">
        <f t="shared" si="4"/>
        <v>0.67900000000000005</v>
      </c>
    </row>
    <row r="7" spans="1:18">
      <c r="A7" s="14" t="s">
        <v>19</v>
      </c>
      <c r="B7" s="14" t="s">
        <v>20</v>
      </c>
      <c r="C7" s="14" t="s">
        <v>21</v>
      </c>
      <c r="D7" s="14" t="s">
        <v>22</v>
      </c>
      <c r="E7" s="23">
        <v>2.7</v>
      </c>
      <c r="F7" s="14"/>
      <c r="G7" s="14"/>
      <c r="H7" s="16"/>
      <c r="I7" s="16">
        <v>15</v>
      </c>
      <c r="J7" s="18">
        <v>307800</v>
      </c>
      <c r="K7" s="19"/>
      <c r="L7" s="20">
        <f t="shared" si="1"/>
        <v>7.125</v>
      </c>
      <c r="M7" s="21">
        <f t="shared" si="2"/>
        <v>3.8986354775828458E-2</v>
      </c>
      <c r="N7" s="22">
        <v>2.4E-2</v>
      </c>
      <c r="O7" t="s">
        <v>23</v>
      </c>
      <c r="P7" s="18">
        <f t="shared" si="3"/>
        <v>500000</v>
      </c>
      <c r="Q7" s="18">
        <f t="shared" si="0"/>
        <v>388800</v>
      </c>
      <c r="R7" s="23">
        <f t="shared" si="4"/>
        <v>0.61560000000000004</v>
      </c>
    </row>
    <row r="8" spans="1:18">
      <c r="A8" s="14" t="s">
        <v>19</v>
      </c>
      <c r="B8" s="14" t="s">
        <v>20</v>
      </c>
      <c r="C8" s="14" t="s">
        <v>21</v>
      </c>
      <c r="D8" s="14" t="s">
        <v>22</v>
      </c>
      <c r="E8" s="23">
        <v>2.82</v>
      </c>
      <c r="F8" s="14"/>
      <c r="G8" s="14"/>
      <c r="H8" s="16"/>
      <c r="I8" s="16">
        <v>15</v>
      </c>
      <c r="J8" s="18">
        <v>248000</v>
      </c>
      <c r="K8" s="19"/>
      <c r="L8" s="20">
        <f t="shared" si="1"/>
        <v>5.7407407407407405</v>
      </c>
      <c r="M8" s="21">
        <f t="shared" si="2"/>
        <v>4.8387096774193547E-2</v>
      </c>
      <c r="N8" s="22">
        <v>0.03</v>
      </c>
      <c r="O8" t="s">
        <v>23</v>
      </c>
      <c r="P8" s="18">
        <f t="shared" si="3"/>
        <v>400000</v>
      </c>
      <c r="Q8" s="18">
        <f t="shared" si="0"/>
        <v>388800</v>
      </c>
      <c r="R8" s="23">
        <f t="shared" si="4"/>
        <v>0.62</v>
      </c>
    </row>
    <row r="9" spans="1:18">
      <c r="A9" s="14" t="s">
        <v>19</v>
      </c>
      <c r="B9" s="14" t="s">
        <v>20</v>
      </c>
      <c r="C9" s="14" t="s">
        <v>21</v>
      </c>
      <c r="D9" s="14" t="s">
        <v>22</v>
      </c>
      <c r="E9" s="23">
        <v>2.9</v>
      </c>
      <c r="F9" s="14"/>
      <c r="G9" s="14"/>
      <c r="H9" s="16"/>
      <c r="I9" s="16">
        <v>15</v>
      </c>
      <c r="J9" s="18">
        <v>252000</v>
      </c>
      <c r="K9" s="19"/>
      <c r="L9" s="20">
        <f t="shared" si="1"/>
        <v>5.833333333333333</v>
      </c>
      <c r="M9" s="21">
        <f t="shared" si="2"/>
        <v>4.7619047619047616E-2</v>
      </c>
      <c r="N9" s="22">
        <v>0.03</v>
      </c>
      <c r="O9" t="s">
        <v>23</v>
      </c>
      <c r="P9" s="18">
        <f t="shared" si="3"/>
        <v>400000</v>
      </c>
      <c r="Q9" s="18">
        <f t="shared" si="0"/>
        <v>388800</v>
      </c>
      <c r="R9" s="23">
        <f t="shared" si="4"/>
        <v>0.63</v>
      </c>
    </row>
    <row r="10" spans="1:18">
      <c r="A10" s="14" t="s">
        <v>19</v>
      </c>
      <c r="B10" s="24" t="s">
        <v>20</v>
      </c>
      <c r="C10" s="24" t="s">
        <v>21</v>
      </c>
      <c r="D10" s="24" t="s">
        <v>22</v>
      </c>
      <c r="E10" s="25">
        <v>3.15</v>
      </c>
      <c r="F10" s="24"/>
      <c r="G10" s="24"/>
      <c r="H10" s="16"/>
      <c r="I10" s="26">
        <v>15</v>
      </c>
      <c r="J10" s="27">
        <v>223200</v>
      </c>
      <c r="K10" s="19"/>
      <c r="L10" s="28">
        <f t="shared" si="1"/>
        <v>5.166666666666667</v>
      </c>
      <c r="M10" s="21">
        <f t="shared" si="2"/>
        <v>5.3763440860215055E-2</v>
      </c>
      <c r="N10" s="22">
        <v>3.3000000000000002E-2</v>
      </c>
      <c r="O10" t="s">
        <v>23</v>
      </c>
      <c r="P10" s="18">
        <f t="shared" si="3"/>
        <v>363636.36363636365</v>
      </c>
      <c r="Q10" s="18">
        <f t="shared" si="0"/>
        <v>388800</v>
      </c>
      <c r="R10" s="23">
        <f t="shared" si="4"/>
        <v>0.61380000000000001</v>
      </c>
    </row>
    <row r="11" spans="1:18">
      <c r="A11" s="14" t="s">
        <v>19</v>
      </c>
      <c r="B11" s="14" t="s">
        <v>20</v>
      </c>
      <c r="C11" s="14" t="s">
        <v>21</v>
      </c>
      <c r="D11" s="29" t="s">
        <v>24</v>
      </c>
      <c r="E11" s="30">
        <v>2</v>
      </c>
      <c r="F11" s="14"/>
      <c r="G11" s="14"/>
      <c r="H11" s="16"/>
      <c r="I11" s="16">
        <v>20</v>
      </c>
      <c r="J11" s="18">
        <v>375720</v>
      </c>
      <c r="K11" s="19"/>
      <c r="L11" s="28">
        <f t="shared" si="1"/>
        <v>8.6972222222222229</v>
      </c>
      <c r="M11" s="21">
        <f t="shared" si="2"/>
        <v>3.1938677738741615E-2</v>
      </c>
      <c r="N11" s="22">
        <v>0.03</v>
      </c>
      <c r="O11" t="s">
        <v>25</v>
      </c>
      <c r="P11" s="18">
        <f t="shared" si="3"/>
        <v>400000</v>
      </c>
      <c r="Q11" s="18">
        <f t="shared" si="0"/>
        <v>518400</v>
      </c>
      <c r="R11" s="23">
        <f t="shared" si="4"/>
        <v>0.93930000000000002</v>
      </c>
    </row>
    <row r="12" spans="1:18">
      <c r="A12" s="14" t="s">
        <v>19</v>
      </c>
      <c r="B12" s="14" t="s">
        <v>20</v>
      </c>
      <c r="C12" s="14" t="s">
        <v>21</v>
      </c>
      <c r="D12" s="29" t="s">
        <v>24</v>
      </c>
      <c r="E12" s="23">
        <v>2.25</v>
      </c>
      <c r="F12" s="14"/>
      <c r="G12" s="14"/>
      <c r="H12" s="16"/>
      <c r="I12" s="16">
        <v>18</v>
      </c>
      <c r="J12" s="18">
        <v>353500</v>
      </c>
      <c r="K12" s="19"/>
      <c r="L12" s="28">
        <f t="shared" si="1"/>
        <v>8.1828703703703702</v>
      </c>
      <c r="M12" s="21">
        <f t="shared" si="2"/>
        <v>3.3946251768033946E-2</v>
      </c>
      <c r="N12" s="22">
        <v>0.03</v>
      </c>
      <c r="O12" t="s">
        <v>25</v>
      </c>
      <c r="P12" s="18">
        <f t="shared" si="3"/>
        <v>400000</v>
      </c>
      <c r="Q12" s="18">
        <f t="shared" si="0"/>
        <v>466560</v>
      </c>
      <c r="R12" s="23">
        <f t="shared" si="4"/>
        <v>0.88375000000000004</v>
      </c>
    </row>
    <row r="13" spans="1:18">
      <c r="A13" s="14" t="s">
        <v>19</v>
      </c>
      <c r="B13" s="14" t="s">
        <v>20</v>
      </c>
      <c r="C13" s="14" t="s">
        <v>21</v>
      </c>
      <c r="D13" s="29" t="s">
        <v>24</v>
      </c>
      <c r="E13" s="23">
        <v>2.5</v>
      </c>
      <c r="F13" s="14"/>
      <c r="G13" s="14"/>
      <c r="H13" s="16"/>
      <c r="I13" s="16">
        <v>18</v>
      </c>
      <c r="J13" s="18">
        <v>331200</v>
      </c>
      <c r="K13" s="19"/>
      <c r="L13" s="28">
        <f t="shared" si="1"/>
        <v>7.666666666666667</v>
      </c>
      <c r="M13" s="21">
        <f t="shared" si="2"/>
        <v>3.6231884057971016E-2</v>
      </c>
      <c r="N13" s="22">
        <v>0.04</v>
      </c>
      <c r="O13" t="s">
        <v>25</v>
      </c>
      <c r="P13" s="18">
        <f t="shared" si="3"/>
        <v>300000</v>
      </c>
      <c r="Q13" s="18">
        <f t="shared" si="0"/>
        <v>466560</v>
      </c>
      <c r="R13" s="23">
        <f t="shared" si="4"/>
        <v>1.1040000000000001</v>
      </c>
    </row>
    <row r="14" spans="1:18">
      <c r="A14" s="14" t="s">
        <v>19</v>
      </c>
      <c r="B14" s="14" t="s">
        <v>20</v>
      </c>
      <c r="C14" s="14" t="s">
        <v>21</v>
      </c>
      <c r="D14" s="29" t="s">
        <v>24</v>
      </c>
      <c r="E14" s="23">
        <v>2.8</v>
      </c>
      <c r="F14" s="14"/>
      <c r="G14" s="14"/>
      <c r="H14" s="16"/>
      <c r="I14" s="16">
        <v>15</v>
      </c>
      <c r="J14" s="18">
        <v>219600</v>
      </c>
      <c r="K14" s="19"/>
      <c r="L14" s="28">
        <f t="shared" si="1"/>
        <v>5.083333333333333</v>
      </c>
      <c r="M14" s="21">
        <f t="shared" si="2"/>
        <v>5.4644808743169397E-2</v>
      </c>
      <c r="N14" s="22">
        <v>0.05</v>
      </c>
      <c r="O14" t="s">
        <v>25</v>
      </c>
      <c r="P14" s="18">
        <f t="shared" si="3"/>
        <v>240000</v>
      </c>
      <c r="Q14" s="18">
        <f t="shared" si="0"/>
        <v>388800</v>
      </c>
      <c r="R14" s="23">
        <f t="shared" si="4"/>
        <v>0.91500000000000004</v>
      </c>
    </row>
    <row r="15" spans="1:18">
      <c r="A15" s="14" t="s">
        <v>19</v>
      </c>
      <c r="B15" s="14" t="s">
        <v>20</v>
      </c>
      <c r="C15" s="14" t="s">
        <v>21</v>
      </c>
      <c r="D15" s="29" t="s">
        <v>24</v>
      </c>
      <c r="E15" s="16">
        <v>3.15</v>
      </c>
      <c r="F15" s="14"/>
      <c r="G15" s="14"/>
      <c r="H15" s="16"/>
      <c r="I15" s="16">
        <v>15</v>
      </c>
      <c r="J15" s="18">
        <v>219600</v>
      </c>
      <c r="K15" s="19"/>
      <c r="L15" s="28">
        <f t="shared" si="1"/>
        <v>5.083333333333333</v>
      </c>
      <c r="M15" s="21">
        <f t="shared" si="2"/>
        <v>5.4644808743169397E-2</v>
      </c>
      <c r="N15" s="22">
        <v>0.06</v>
      </c>
      <c r="O15" t="s">
        <v>25</v>
      </c>
      <c r="P15" s="18">
        <f t="shared" si="3"/>
        <v>200000</v>
      </c>
      <c r="Q15" s="18">
        <f t="shared" si="0"/>
        <v>388800</v>
      </c>
      <c r="R15" s="23">
        <f t="shared" si="4"/>
        <v>1.0980000000000001</v>
      </c>
    </row>
    <row r="16" spans="1:18">
      <c r="A16" s="14" t="s">
        <v>19</v>
      </c>
      <c r="B16" s="14" t="s">
        <v>20</v>
      </c>
      <c r="C16" s="14" t="s">
        <v>21</v>
      </c>
      <c r="D16" s="29" t="s">
        <v>24</v>
      </c>
      <c r="E16" s="31">
        <v>3.45</v>
      </c>
      <c r="F16" s="14"/>
      <c r="G16" s="14"/>
      <c r="H16" s="16"/>
      <c r="I16" s="16">
        <v>12</v>
      </c>
      <c r="J16" s="18">
        <v>202000</v>
      </c>
      <c r="K16" s="19"/>
      <c r="L16" s="28">
        <f t="shared" si="1"/>
        <v>4.6759259259259256</v>
      </c>
      <c r="M16" s="21">
        <f t="shared" si="2"/>
        <v>5.9405940594059403E-2</v>
      </c>
      <c r="N16" s="22">
        <v>0.08</v>
      </c>
      <c r="O16" t="s">
        <v>25</v>
      </c>
      <c r="P16" s="18">
        <f t="shared" si="3"/>
        <v>150000</v>
      </c>
      <c r="Q16" s="18">
        <f t="shared" si="0"/>
        <v>311040</v>
      </c>
      <c r="R16" s="23">
        <f>+J16/P16</f>
        <v>1.3466666666666667</v>
      </c>
    </row>
    <row r="17" spans="1:18">
      <c r="A17" s="14" t="s">
        <v>19</v>
      </c>
      <c r="B17" s="14" t="s">
        <v>20</v>
      </c>
      <c r="C17" s="14" t="s">
        <v>21</v>
      </c>
      <c r="D17" s="29" t="s">
        <v>24</v>
      </c>
      <c r="E17" s="31">
        <v>3.55</v>
      </c>
      <c r="F17" s="14"/>
      <c r="G17" s="14"/>
      <c r="H17" s="16"/>
      <c r="I17" s="16">
        <v>12</v>
      </c>
      <c r="J17" s="18">
        <v>202000</v>
      </c>
      <c r="K17" s="19"/>
      <c r="L17" s="20">
        <f t="shared" si="1"/>
        <v>4.6759259259259256</v>
      </c>
      <c r="M17" s="21">
        <f t="shared" si="2"/>
        <v>5.9405940594059403E-2</v>
      </c>
      <c r="N17" s="22">
        <v>0.08</v>
      </c>
      <c r="O17" t="s">
        <v>25</v>
      </c>
      <c r="P17" s="18">
        <f t="shared" si="3"/>
        <v>150000</v>
      </c>
      <c r="Q17" s="18">
        <f t="shared" si="0"/>
        <v>311040</v>
      </c>
      <c r="R17" s="23">
        <f t="shared" si="4"/>
        <v>1.3466666666666667</v>
      </c>
    </row>
    <row r="18" spans="1:18">
      <c r="A18" s="14" t="s">
        <v>19</v>
      </c>
      <c r="B18" s="14" t="s">
        <v>26</v>
      </c>
      <c r="C18" s="14" t="s">
        <v>21</v>
      </c>
      <c r="D18" s="29" t="s">
        <v>27</v>
      </c>
      <c r="E18" s="17">
        <v>1.1599999999999999</v>
      </c>
      <c r="F18" s="14"/>
      <c r="G18" s="14"/>
      <c r="H18" s="16"/>
      <c r="I18" s="16">
        <v>25</v>
      </c>
      <c r="J18" s="18">
        <v>600000</v>
      </c>
      <c r="K18" s="19"/>
      <c r="L18" s="20">
        <f t="shared" si="1"/>
        <v>13.888888888888889</v>
      </c>
      <c r="M18" s="21">
        <f t="shared" si="2"/>
        <v>0.02</v>
      </c>
      <c r="N18" s="22">
        <v>1.6E-2</v>
      </c>
      <c r="O18" t="s">
        <v>28</v>
      </c>
      <c r="P18" s="18">
        <f t="shared" si="3"/>
        <v>750000</v>
      </c>
      <c r="Q18" s="18">
        <f t="shared" si="0"/>
        <v>648000</v>
      </c>
      <c r="R18" s="23">
        <f t="shared" si="4"/>
        <v>0.8</v>
      </c>
    </row>
    <row r="19" spans="1:18">
      <c r="A19" s="14" t="s">
        <v>19</v>
      </c>
      <c r="B19" s="14" t="s">
        <v>26</v>
      </c>
      <c r="C19" s="14" t="s">
        <v>21</v>
      </c>
      <c r="D19" s="29" t="s">
        <v>27</v>
      </c>
      <c r="E19" s="16">
        <v>1.23</v>
      </c>
      <c r="F19" s="14"/>
      <c r="G19" s="14"/>
      <c r="H19" s="16"/>
      <c r="I19" s="16">
        <v>25</v>
      </c>
      <c r="J19" s="18">
        <v>600000</v>
      </c>
      <c r="K19" s="19"/>
      <c r="L19" s="20">
        <f t="shared" si="1"/>
        <v>13.888888888888889</v>
      </c>
      <c r="M19" s="21">
        <f t="shared" si="2"/>
        <v>0.02</v>
      </c>
      <c r="N19" s="22">
        <v>1.6E-2</v>
      </c>
      <c r="O19" t="s">
        <v>28</v>
      </c>
      <c r="P19" s="18">
        <f t="shared" si="3"/>
        <v>750000</v>
      </c>
      <c r="Q19" s="18">
        <f t="shared" si="0"/>
        <v>648000</v>
      </c>
      <c r="R19" s="23">
        <f t="shared" si="4"/>
        <v>0.8</v>
      </c>
    </row>
    <row r="20" spans="1:18">
      <c r="A20" s="14" t="s">
        <v>19</v>
      </c>
      <c r="B20" s="14" t="s">
        <v>26</v>
      </c>
      <c r="C20" s="14" t="s">
        <v>21</v>
      </c>
      <c r="D20" s="29" t="s">
        <v>27</v>
      </c>
      <c r="E20" s="23">
        <v>1.34</v>
      </c>
      <c r="F20" s="14"/>
      <c r="G20" s="14"/>
      <c r="H20" s="16"/>
      <c r="I20" s="16">
        <v>17.5</v>
      </c>
      <c r="J20" s="18">
        <v>400000</v>
      </c>
      <c r="K20" s="19"/>
      <c r="L20" s="20">
        <f t="shared" si="1"/>
        <v>9.2592592592592595</v>
      </c>
      <c r="M20" s="21">
        <f t="shared" si="2"/>
        <v>0.03</v>
      </c>
      <c r="N20" s="22">
        <v>0.02</v>
      </c>
      <c r="O20" t="s">
        <v>28</v>
      </c>
      <c r="P20" s="18">
        <f t="shared" si="3"/>
        <v>600000</v>
      </c>
      <c r="Q20" s="18">
        <f t="shared" si="0"/>
        <v>453600</v>
      </c>
      <c r="R20" s="23">
        <f t="shared" si="4"/>
        <v>0.66666666666666663</v>
      </c>
    </row>
    <row r="21" spans="1:18">
      <c r="A21" s="14" t="s">
        <v>19</v>
      </c>
      <c r="B21" s="14" t="s">
        <v>26</v>
      </c>
      <c r="C21" s="14" t="s">
        <v>21</v>
      </c>
      <c r="D21" s="29" t="s">
        <v>27</v>
      </c>
      <c r="E21" s="23">
        <v>1.4</v>
      </c>
      <c r="F21" s="14"/>
      <c r="G21" s="14"/>
      <c r="H21" s="16"/>
      <c r="I21" s="16">
        <v>17.5</v>
      </c>
      <c r="J21" s="18">
        <v>400000</v>
      </c>
      <c r="K21" s="19"/>
      <c r="L21" s="20">
        <f t="shared" si="1"/>
        <v>9.2592592592592595</v>
      </c>
      <c r="M21" s="21">
        <f t="shared" si="2"/>
        <v>0.03</v>
      </c>
      <c r="N21" s="22">
        <v>0.02</v>
      </c>
      <c r="O21" t="s">
        <v>28</v>
      </c>
      <c r="P21" s="18">
        <f t="shared" si="3"/>
        <v>600000</v>
      </c>
      <c r="Q21" s="18">
        <f t="shared" si="0"/>
        <v>453600</v>
      </c>
      <c r="R21" s="23">
        <f t="shared" si="4"/>
        <v>0.66666666666666663</v>
      </c>
    </row>
    <row r="22" spans="1:18">
      <c r="A22" s="14" t="s">
        <v>19</v>
      </c>
      <c r="B22" s="14" t="s">
        <v>26</v>
      </c>
      <c r="C22" s="14" t="s">
        <v>21</v>
      </c>
      <c r="D22" s="29" t="s">
        <v>27</v>
      </c>
      <c r="E22" s="16">
        <v>1.54</v>
      </c>
      <c r="F22" s="14"/>
      <c r="G22" s="14"/>
      <c r="H22" s="16"/>
      <c r="I22" s="16">
        <v>17.5</v>
      </c>
      <c r="J22" s="18">
        <v>396000</v>
      </c>
      <c r="K22" s="19"/>
      <c r="L22" s="20">
        <f t="shared" si="1"/>
        <v>9.1666666666666661</v>
      </c>
      <c r="M22" s="21">
        <f t="shared" si="2"/>
        <v>3.0303030303030304E-2</v>
      </c>
      <c r="N22" s="22">
        <v>2.4E-2</v>
      </c>
      <c r="O22" t="s">
        <v>28</v>
      </c>
      <c r="P22" s="18">
        <f t="shared" si="3"/>
        <v>500000</v>
      </c>
      <c r="Q22" s="18">
        <f t="shared" si="0"/>
        <v>453600</v>
      </c>
      <c r="R22" s="23">
        <f t="shared" si="4"/>
        <v>0.79200000000000004</v>
      </c>
    </row>
    <row r="23" spans="1:18">
      <c r="A23" s="14" t="s">
        <v>19</v>
      </c>
      <c r="B23" s="14" t="s">
        <v>26</v>
      </c>
      <c r="C23" s="14" t="s">
        <v>21</v>
      </c>
      <c r="D23" s="29" t="s">
        <v>27</v>
      </c>
      <c r="E23" s="16" t="s">
        <v>29</v>
      </c>
      <c r="F23" s="14"/>
      <c r="G23" s="14"/>
      <c r="H23" s="16"/>
      <c r="I23" s="16">
        <v>17.5</v>
      </c>
      <c r="J23" s="18">
        <v>480000</v>
      </c>
      <c r="K23" s="19"/>
      <c r="L23" s="20">
        <f t="shared" si="1"/>
        <v>11.111111111111111</v>
      </c>
      <c r="M23" s="21">
        <f t="shared" si="2"/>
        <v>2.5000000000000001E-2</v>
      </c>
      <c r="N23" s="22">
        <v>2.4E-2</v>
      </c>
      <c r="O23" t="s">
        <v>28</v>
      </c>
      <c r="P23" s="18">
        <f t="shared" si="3"/>
        <v>500000</v>
      </c>
      <c r="Q23" s="18">
        <f t="shared" si="0"/>
        <v>453600</v>
      </c>
      <c r="R23" s="23">
        <f t="shared" si="4"/>
        <v>0.96</v>
      </c>
    </row>
    <row r="24" spans="1:18">
      <c r="A24" s="14" t="s">
        <v>19</v>
      </c>
      <c r="B24" s="14" t="s">
        <v>26</v>
      </c>
      <c r="C24" s="14" t="s">
        <v>21</v>
      </c>
      <c r="D24" s="29" t="s">
        <v>27</v>
      </c>
      <c r="E24" s="16">
        <v>1.74</v>
      </c>
      <c r="F24" s="14"/>
      <c r="G24" s="14"/>
      <c r="H24" s="16"/>
      <c r="I24" s="16">
        <v>17</v>
      </c>
      <c r="J24" s="18">
        <v>390000</v>
      </c>
      <c r="K24" s="19"/>
      <c r="L24" s="20">
        <f t="shared" si="1"/>
        <v>9.0277777777777786</v>
      </c>
      <c r="M24" s="21">
        <f t="shared" si="2"/>
        <v>3.0769230769230771E-2</v>
      </c>
      <c r="N24" s="22">
        <v>2.4E-2</v>
      </c>
      <c r="O24" t="s">
        <v>28</v>
      </c>
      <c r="P24" s="18">
        <f t="shared" si="3"/>
        <v>500000</v>
      </c>
      <c r="Q24" s="18">
        <f t="shared" si="0"/>
        <v>440640</v>
      </c>
      <c r="R24" s="23">
        <f t="shared" si="4"/>
        <v>0.78</v>
      </c>
    </row>
    <row r="25" spans="1:18">
      <c r="A25" s="14" t="s">
        <v>19</v>
      </c>
      <c r="B25" s="14" t="s">
        <v>26</v>
      </c>
      <c r="C25" s="14" t="s">
        <v>21</v>
      </c>
      <c r="D25" s="29" t="s">
        <v>27</v>
      </c>
      <c r="E25" s="23">
        <v>2</v>
      </c>
      <c r="F25" s="14"/>
      <c r="G25" s="14"/>
      <c r="H25" s="16"/>
      <c r="I25" s="16">
        <v>15</v>
      </c>
      <c r="J25" s="18">
        <v>409050</v>
      </c>
      <c r="K25" s="19"/>
      <c r="L25" s="20">
        <f t="shared" si="1"/>
        <v>9.46875</v>
      </c>
      <c r="M25" s="21">
        <f t="shared" si="2"/>
        <v>2.9336266960029337E-2</v>
      </c>
      <c r="N25" s="22">
        <v>0.03</v>
      </c>
      <c r="O25" t="s">
        <v>28</v>
      </c>
      <c r="P25" s="18">
        <f t="shared" si="3"/>
        <v>400000</v>
      </c>
      <c r="Q25" s="18">
        <f t="shared" si="0"/>
        <v>388800</v>
      </c>
      <c r="R25" s="23">
        <f t="shared" si="4"/>
        <v>1.0226249999999999</v>
      </c>
    </row>
    <row r="26" spans="1:18">
      <c r="A26" s="14" t="s">
        <v>19</v>
      </c>
      <c r="B26" s="14" t="s">
        <v>26</v>
      </c>
      <c r="C26" s="14" t="s">
        <v>21</v>
      </c>
      <c r="D26" s="29" t="s">
        <v>27</v>
      </c>
      <c r="E26" s="16">
        <v>2.15</v>
      </c>
      <c r="F26" s="14"/>
      <c r="G26" s="14"/>
      <c r="H26" s="16"/>
      <c r="I26" s="16">
        <v>13.5</v>
      </c>
      <c r="J26" s="18">
        <v>303000</v>
      </c>
      <c r="K26" s="19"/>
      <c r="L26" s="20">
        <f t="shared" si="1"/>
        <v>7.0138888888888893</v>
      </c>
      <c r="M26" s="21">
        <f t="shared" si="2"/>
        <v>3.9603960396039604E-2</v>
      </c>
      <c r="N26" s="22">
        <v>0.03</v>
      </c>
      <c r="O26" t="s">
        <v>28</v>
      </c>
      <c r="P26" s="18">
        <f t="shared" si="3"/>
        <v>400000</v>
      </c>
      <c r="Q26" s="18">
        <f t="shared" si="0"/>
        <v>349920</v>
      </c>
      <c r="R26" s="23">
        <f t="shared" si="4"/>
        <v>0.75749999999999995</v>
      </c>
    </row>
    <row r="27" spans="1:18">
      <c r="A27" s="14" t="s">
        <v>19</v>
      </c>
      <c r="B27" s="14" t="s">
        <v>26</v>
      </c>
      <c r="C27" s="14" t="s">
        <v>21</v>
      </c>
      <c r="D27" s="29" t="s">
        <v>27</v>
      </c>
      <c r="E27" s="23">
        <v>2.2000000000000002</v>
      </c>
      <c r="F27" s="14"/>
      <c r="G27" s="14"/>
      <c r="H27" s="16"/>
      <c r="I27" s="16">
        <v>13.5</v>
      </c>
      <c r="J27" s="18">
        <v>303000</v>
      </c>
      <c r="K27" s="19"/>
      <c r="L27" s="20">
        <f t="shared" si="1"/>
        <v>7.0138888888888893</v>
      </c>
      <c r="M27" s="21">
        <f t="shared" si="2"/>
        <v>3.9603960396039604E-2</v>
      </c>
      <c r="N27" s="22">
        <v>0.03</v>
      </c>
      <c r="O27" t="s">
        <v>28</v>
      </c>
      <c r="P27" s="18">
        <f t="shared" si="3"/>
        <v>400000</v>
      </c>
      <c r="Q27" s="18">
        <f t="shared" si="0"/>
        <v>349920</v>
      </c>
      <c r="R27" s="23">
        <f t="shared" si="4"/>
        <v>0.75749999999999995</v>
      </c>
    </row>
    <row r="28" spans="1:18">
      <c r="A28" s="14" t="s">
        <v>19</v>
      </c>
      <c r="B28" s="14" t="s">
        <v>26</v>
      </c>
      <c r="C28" s="14" t="s">
        <v>21</v>
      </c>
      <c r="D28" s="29" t="s">
        <v>27</v>
      </c>
      <c r="E28" s="23">
        <v>2.58</v>
      </c>
      <c r="F28" s="14"/>
      <c r="G28" s="14"/>
      <c r="H28" s="16"/>
      <c r="I28" s="16">
        <v>13.5</v>
      </c>
      <c r="J28" s="18">
        <v>282800</v>
      </c>
      <c r="K28" s="19"/>
      <c r="L28" s="20">
        <f t="shared" si="1"/>
        <v>6.5462962962962967</v>
      </c>
      <c r="M28" s="21">
        <f t="shared" si="2"/>
        <v>4.2432814710042434E-2</v>
      </c>
      <c r="N28" s="22">
        <v>3.3000000000000002E-2</v>
      </c>
      <c r="O28" t="s">
        <v>28</v>
      </c>
      <c r="P28" s="18">
        <f t="shared" si="3"/>
        <v>363636.36363636365</v>
      </c>
      <c r="Q28" s="18">
        <f t="shared" si="0"/>
        <v>349920</v>
      </c>
      <c r="R28" s="23">
        <f t="shared" si="4"/>
        <v>0.77769999999999995</v>
      </c>
    </row>
    <row r="29" spans="1:18">
      <c r="A29" s="14" t="s">
        <v>19</v>
      </c>
      <c r="B29" s="14" t="s">
        <v>26</v>
      </c>
      <c r="C29" s="14" t="s">
        <v>21</v>
      </c>
      <c r="D29" s="29" t="s">
        <v>27</v>
      </c>
      <c r="E29" s="32">
        <v>2.76</v>
      </c>
      <c r="F29" s="14"/>
      <c r="G29" s="14"/>
      <c r="H29" s="16"/>
      <c r="I29" s="16">
        <v>13.5</v>
      </c>
      <c r="J29" s="18">
        <v>242400</v>
      </c>
      <c r="K29" s="19"/>
      <c r="L29" s="20">
        <f t="shared" si="1"/>
        <v>5.6111111111111107</v>
      </c>
      <c r="M29" s="21">
        <f t="shared" si="2"/>
        <v>4.9504950495049507E-2</v>
      </c>
      <c r="N29" s="22">
        <v>3.3000000000000002E-2</v>
      </c>
      <c r="O29" t="s">
        <v>28</v>
      </c>
      <c r="P29" s="18">
        <f t="shared" si="3"/>
        <v>363636.36363636365</v>
      </c>
      <c r="Q29" s="18">
        <f t="shared" si="0"/>
        <v>349920</v>
      </c>
      <c r="R29" s="23">
        <f t="shared" si="4"/>
        <v>0.66659999999999997</v>
      </c>
    </row>
    <row r="30" spans="1:18">
      <c r="A30" s="14" t="s">
        <v>19</v>
      </c>
      <c r="B30" s="14" t="s">
        <v>26</v>
      </c>
      <c r="C30" s="14" t="s">
        <v>21</v>
      </c>
      <c r="D30" s="29" t="s">
        <v>27</v>
      </c>
      <c r="E30" s="23">
        <v>2.9</v>
      </c>
      <c r="F30" s="14"/>
      <c r="G30" s="14"/>
      <c r="H30" s="16"/>
      <c r="I30" s="16">
        <v>13</v>
      </c>
      <c r="J30" s="18">
        <v>226800</v>
      </c>
      <c r="K30" s="19"/>
      <c r="L30" s="20">
        <f t="shared" si="1"/>
        <v>5.25</v>
      </c>
      <c r="M30" s="21">
        <f t="shared" si="2"/>
        <v>5.2910052910052907E-2</v>
      </c>
      <c r="N30" s="22">
        <v>3.4000000000000002E-2</v>
      </c>
      <c r="O30" t="s">
        <v>28</v>
      </c>
      <c r="P30" s="18">
        <f t="shared" si="3"/>
        <v>352941.17647058819</v>
      </c>
      <c r="Q30" s="18">
        <f t="shared" si="0"/>
        <v>336960</v>
      </c>
      <c r="R30" s="23">
        <f t="shared" si="4"/>
        <v>0.64260000000000006</v>
      </c>
    </row>
    <row r="31" spans="1:18">
      <c r="A31" s="14" t="s">
        <v>19</v>
      </c>
      <c r="B31" s="14" t="s">
        <v>26</v>
      </c>
      <c r="C31" s="14" t="s">
        <v>21</v>
      </c>
      <c r="D31" s="29" t="s">
        <v>27</v>
      </c>
      <c r="E31" s="16">
        <v>2.96</v>
      </c>
      <c r="F31" s="14"/>
      <c r="G31" s="14"/>
      <c r="H31" s="16"/>
      <c r="I31" s="16">
        <v>12</v>
      </c>
      <c r="J31" s="18">
        <v>216000</v>
      </c>
      <c r="K31" s="19"/>
      <c r="L31" s="20">
        <f t="shared" si="1"/>
        <v>5</v>
      </c>
      <c r="M31" s="21">
        <f t="shared" si="2"/>
        <v>5.5555555555555552E-2</v>
      </c>
      <c r="N31" s="22">
        <v>3.5000000000000003E-2</v>
      </c>
      <c r="O31" t="s">
        <v>28</v>
      </c>
      <c r="P31" s="18">
        <f t="shared" si="3"/>
        <v>342857.14285714284</v>
      </c>
      <c r="Q31" s="18">
        <f t="shared" si="0"/>
        <v>311040</v>
      </c>
      <c r="R31" s="23">
        <f t="shared" si="4"/>
        <v>0.63</v>
      </c>
    </row>
    <row r="32" spans="1:18">
      <c r="A32" s="14" t="s">
        <v>19</v>
      </c>
      <c r="B32" s="14" t="s">
        <v>26</v>
      </c>
      <c r="C32" s="14" t="s">
        <v>21</v>
      </c>
      <c r="D32" s="29" t="s">
        <v>27</v>
      </c>
      <c r="E32" s="16">
        <v>3.15</v>
      </c>
      <c r="F32" s="14"/>
      <c r="G32" s="14"/>
      <c r="H32" s="16"/>
      <c r="I32" s="16">
        <v>12</v>
      </c>
      <c r="J32" s="18">
        <v>201600</v>
      </c>
      <c r="K32" s="19"/>
      <c r="L32" s="20">
        <f t="shared" si="1"/>
        <v>4.666666666666667</v>
      </c>
      <c r="M32" s="21">
        <f t="shared" si="2"/>
        <v>5.9523809523809521E-2</v>
      </c>
      <c r="N32" s="22">
        <v>0.04</v>
      </c>
      <c r="O32" t="s">
        <v>28</v>
      </c>
      <c r="P32" s="18">
        <f t="shared" si="3"/>
        <v>300000</v>
      </c>
      <c r="Q32" s="18">
        <f t="shared" si="0"/>
        <v>311040</v>
      </c>
      <c r="R32" s="23">
        <f t="shared" si="4"/>
        <v>0.67200000000000004</v>
      </c>
    </row>
    <row r="33" spans="1:18">
      <c r="A33" s="14" t="s">
        <v>19</v>
      </c>
      <c r="B33" s="14" t="s">
        <v>26</v>
      </c>
      <c r="C33" s="14" t="s">
        <v>21</v>
      </c>
      <c r="D33" s="29" t="s">
        <v>27</v>
      </c>
      <c r="E33" s="16">
        <v>3.25</v>
      </c>
      <c r="F33" s="14"/>
      <c r="G33" s="14"/>
      <c r="H33" s="16"/>
      <c r="I33" s="16">
        <v>10</v>
      </c>
      <c r="J33" s="18">
        <v>192000</v>
      </c>
      <c r="K33" s="19"/>
      <c r="L33" s="20">
        <f t="shared" si="1"/>
        <v>4.4444444444444446</v>
      </c>
      <c r="M33" s="21">
        <f t="shared" si="2"/>
        <v>6.25E-2</v>
      </c>
      <c r="N33" s="22">
        <v>0.04</v>
      </c>
      <c r="O33" t="s">
        <v>28</v>
      </c>
      <c r="P33" s="18">
        <f t="shared" si="3"/>
        <v>300000</v>
      </c>
      <c r="Q33" s="18">
        <f t="shared" si="0"/>
        <v>259200</v>
      </c>
      <c r="R33" s="23">
        <f t="shared" si="4"/>
        <v>0.64</v>
      </c>
    </row>
    <row r="34" spans="1:18">
      <c r="A34" s="14" t="s">
        <v>19</v>
      </c>
      <c r="B34" s="14" t="s">
        <v>26</v>
      </c>
      <c r="C34" s="14" t="s">
        <v>21</v>
      </c>
      <c r="D34" s="29" t="s">
        <v>30</v>
      </c>
      <c r="E34" s="31">
        <v>1.4</v>
      </c>
      <c r="F34" s="14"/>
      <c r="G34" s="14"/>
      <c r="H34" s="16"/>
      <c r="I34" s="16">
        <v>17.5</v>
      </c>
      <c r="J34" s="18">
        <v>412000</v>
      </c>
      <c r="K34" s="19"/>
      <c r="L34" s="20">
        <f t="shared" si="1"/>
        <v>9.5370370370370363</v>
      </c>
      <c r="M34" s="21">
        <f t="shared" si="2"/>
        <v>2.9126213592233011E-2</v>
      </c>
      <c r="N34" s="22">
        <v>0.02</v>
      </c>
      <c r="O34" t="s">
        <v>31</v>
      </c>
      <c r="P34" s="18">
        <f t="shared" si="3"/>
        <v>600000</v>
      </c>
      <c r="Q34" s="18">
        <f t="shared" si="0"/>
        <v>453600</v>
      </c>
      <c r="R34" s="23">
        <f t="shared" si="4"/>
        <v>0.68666666666666665</v>
      </c>
    </row>
    <row r="35" spans="1:18">
      <c r="A35" s="14" t="s">
        <v>19</v>
      </c>
      <c r="B35" s="14" t="s">
        <v>26</v>
      </c>
      <c r="C35" s="14" t="s">
        <v>21</v>
      </c>
      <c r="D35" s="29" t="s">
        <v>30</v>
      </c>
      <c r="E35" s="31">
        <v>1.5</v>
      </c>
      <c r="F35" s="14"/>
      <c r="G35" s="14"/>
      <c r="H35" s="16"/>
      <c r="I35" s="16">
        <v>17.5</v>
      </c>
      <c r="J35" s="18">
        <v>396000</v>
      </c>
      <c r="K35" s="19"/>
      <c r="L35" s="20">
        <f t="shared" si="1"/>
        <v>9.1666666666666661</v>
      </c>
      <c r="M35" s="21">
        <f t="shared" si="2"/>
        <v>3.0303030303030304E-2</v>
      </c>
      <c r="N35" s="22">
        <v>2.4E-2</v>
      </c>
      <c r="O35" t="s">
        <v>31</v>
      </c>
      <c r="P35" s="18">
        <f t="shared" si="3"/>
        <v>500000</v>
      </c>
      <c r="Q35" s="18">
        <f t="shared" si="0"/>
        <v>453600</v>
      </c>
      <c r="R35" s="23">
        <f t="shared" si="4"/>
        <v>0.79200000000000004</v>
      </c>
    </row>
    <row r="36" spans="1:18">
      <c r="A36" s="14" t="s">
        <v>19</v>
      </c>
      <c r="B36" s="14" t="s">
        <v>26</v>
      </c>
      <c r="C36" s="14" t="s">
        <v>21</v>
      </c>
      <c r="D36" s="29" t="s">
        <v>30</v>
      </c>
      <c r="E36" s="31">
        <v>1.6</v>
      </c>
      <c r="F36" s="14"/>
      <c r="G36" s="14"/>
      <c r="H36" s="16"/>
      <c r="I36" s="16">
        <v>17.5</v>
      </c>
      <c r="J36" s="18">
        <v>368000</v>
      </c>
      <c r="K36" s="19"/>
      <c r="L36" s="20">
        <f t="shared" si="1"/>
        <v>8.518518518518519</v>
      </c>
      <c r="M36" s="21">
        <f t="shared" si="2"/>
        <v>3.2608695652173912E-2</v>
      </c>
      <c r="N36" s="22">
        <v>2.4E-2</v>
      </c>
      <c r="O36" t="s">
        <v>31</v>
      </c>
      <c r="P36" s="18">
        <f t="shared" si="3"/>
        <v>500000</v>
      </c>
      <c r="Q36" s="18">
        <f t="shared" si="0"/>
        <v>453600</v>
      </c>
      <c r="R36" s="23">
        <f t="shared" si="4"/>
        <v>0.73599999999999999</v>
      </c>
    </row>
    <row r="37" spans="1:18">
      <c r="A37" s="14" t="s">
        <v>19</v>
      </c>
      <c r="B37" s="14" t="s">
        <v>26</v>
      </c>
      <c r="C37" s="14" t="s">
        <v>21</v>
      </c>
      <c r="D37" s="29" t="s">
        <v>30</v>
      </c>
      <c r="E37" s="31">
        <v>1.8</v>
      </c>
      <c r="F37" s="14"/>
      <c r="G37" s="14"/>
      <c r="H37" s="16"/>
      <c r="I37" s="16">
        <v>15</v>
      </c>
      <c r="J37" s="18">
        <v>302400</v>
      </c>
      <c r="K37" s="19"/>
      <c r="L37" s="20">
        <f t="shared" si="1"/>
        <v>7</v>
      </c>
      <c r="M37" s="21">
        <f t="shared" si="2"/>
        <v>3.968253968253968E-2</v>
      </c>
      <c r="N37" s="22">
        <v>2.5999999999999999E-2</v>
      </c>
      <c r="O37" t="s">
        <v>31</v>
      </c>
      <c r="P37" s="18">
        <f t="shared" si="3"/>
        <v>461538.46153846156</v>
      </c>
      <c r="Q37" s="18">
        <f t="shared" si="0"/>
        <v>388800</v>
      </c>
      <c r="R37" s="23">
        <f t="shared" si="4"/>
        <v>0.6552</v>
      </c>
    </row>
    <row r="38" spans="1:18">
      <c r="A38" s="14" t="s">
        <v>19</v>
      </c>
      <c r="B38" s="14" t="s">
        <v>26</v>
      </c>
      <c r="C38" s="14" t="s">
        <v>21</v>
      </c>
      <c r="D38" s="29" t="s">
        <v>30</v>
      </c>
      <c r="E38" s="31">
        <v>2</v>
      </c>
      <c r="F38" s="14"/>
      <c r="G38" s="14"/>
      <c r="H38" s="16"/>
      <c r="I38" s="16">
        <v>13.5</v>
      </c>
      <c r="J38" s="18">
        <v>216300</v>
      </c>
      <c r="K38" s="19"/>
      <c r="L38" s="20">
        <f t="shared" si="1"/>
        <v>5.0069444444444446</v>
      </c>
      <c r="M38" s="21">
        <f t="shared" si="2"/>
        <v>5.5478502080443831E-2</v>
      </c>
      <c r="N38" s="22">
        <v>0.03</v>
      </c>
      <c r="O38" t="s">
        <v>31</v>
      </c>
      <c r="P38" s="18">
        <f t="shared" si="3"/>
        <v>400000</v>
      </c>
      <c r="Q38" s="18">
        <f t="shared" si="0"/>
        <v>349920</v>
      </c>
      <c r="R38" s="23">
        <f t="shared" si="4"/>
        <v>0.54074999999999995</v>
      </c>
    </row>
    <row r="39" spans="1:18">
      <c r="A39" s="14" t="s">
        <v>19</v>
      </c>
      <c r="B39" s="14" t="s">
        <v>26</v>
      </c>
      <c r="C39" s="14" t="s">
        <v>21</v>
      </c>
      <c r="D39" s="29" t="s">
        <v>30</v>
      </c>
      <c r="E39" s="31">
        <v>2.2400000000000002</v>
      </c>
      <c r="F39" s="14"/>
      <c r="G39" s="14"/>
      <c r="H39" s="16"/>
      <c r="I39" s="16">
        <v>13.5</v>
      </c>
      <c r="J39" s="18">
        <v>194880</v>
      </c>
      <c r="K39" s="19"/>
      <c r="L39" s="20">
        <f t="shared" si="1"/>
        <v>4.5111111111111111</v>
      </c>
      <c r="M39" s="21">
        <f t="shared" si="2"/>
        <v>6.1576354679802957E-2</v>
      </c>
      <c r="N39" s="22">
        <v>0.03</v>
      </c>
      <c r="O39" t="s">
        <v>31</v>
      </c>
      <c r="P39" s="18">
        <f t="shared" si="3"/>
        <v>400000</v>
      </c>
      <c r="Q39" s="18">
        <f t="shared" si="0"/>
        <v>349920</v>
      </c>
      <c r="R39" s="23">
        <f t="shared" si="4"/>
        <v>0.48720000000000002</v>
      </c>
    </row>
    <row r="40" spans="1:18">
      <c r="A40" s="14" t="s">
        <v>19</v>
      </c>
      <c r="B40" s="14" t="s">
        <v>26</v>
      </c>
      <c r="C40" s="14" t="s">
        <v>21</v>
      </c>
      <c r="D40" s="29" t="s">
        <v>30</v>
      </c>
      <c r="E40" s="31">
        <v>2.5</v>
      </c>
      <c r="F40" s="14"/>
      <c r="G40" s="14"/>
      <c r="H40" s="16"/>
      <c r="I40" s="16">
        <v>12.5</v>
      </c>
      <c r="J40" s="18">
        <v>192000</v>
      </c>
      <c r="K40" s="19"/>
      <c r="L40" s="20">
        <f t="shared" si="1"/>
        <v>4.4444444444444446</v>
      </c>
      <c r="M40" s="21">
        <f t="shared" si="2"/>
        <v>6.25E-2</v>
      </c>
      <c r="N40" s="22">
        <v>3.3000000000000002E-2</v>
      </c>
      <c r="O40" t="s">
        <v>31</v>
      </c>
      <c r="P40" s="18">
        <f t="shared" si="3"/>
        <v>363636.36363636365</v>
      </c>
      <c r="Q40" s="18">
        <f t="shared" si="0"/>
        <v>324000</v>
      </c>
      <c r="R40" s="23">
        <f t="shared" si="4"/>
        <v>0.52800000000000002</v>
      </c>
    </row>
  </sheetData>
  <mergeCells count="1"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Lotfi Nohair</dc:creator>
  <cp:lastModifiedBy>A.AFOUKASS</cp:lastModifiedBy>
  <dcterms:created xsi:type="dcterms:W3CDTF">2021-11-30T17:23:02Z</dcterms:created>
  <dcterms:modified xsi:type="dcterms:W3CDTF">2021-12-01T09:16:48Z</dcterms:modified>
</cp:coreProperties>
</file>